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3"/>
  </bookViews>
  <sheets>
    <sheet name="１次1組～5組" sheetId="1" r:id="rId1"/>
    <sheet name="1次6組～9組" sheetId="2" r:id="rId2"/>
    <sheet name="２次Ａ～Ｄ組" sheetId="3" r:id="rId3"/>
    <sheet name="２次E～H組" sheetId="4" r:id="rId4"/>
  </sheets>
  <definedNames/>
  <calcPr fullCalcOnLoad="1"/>
</workbook>
</file>

<file path=xl/sharedStrings.xml><?xml version="1.0" encoding="utf-8"?>
<sst xmlns="http://schemas.openxmlformats.org/spreadsheetml/2006/main" count="360" uniqueCount="134">
  <si>
    <t>勝</t>
  </si>
  <si>
    <t>分</t>
  </si>
  <si>
    <t>勝点</t>
  </si>
  <si>
    <t>得点</t>
  </si>
  <si>
    <t>失点</t>
  </si>
  <si>
    <t>得失点</t>
  </si>
  <si>
    <t>順位</t>
  </si>
  <si>
    <t>負</t>
  </si>
  <si>
    <t>1組</t>
  </si>
  <si>
    <t>2組</t>
  </si>
  <si>
    <t>3組</t>
  </si>
  <si>
    <t>4組</t>
  </si>
  <si>
    <t>5組</t>
  </si>
  <si>
    <t>6組</t>
  </si>
  <si>
    <t>7組</t>
  </si>
  <si>
    <t>8組</t>
  </si>
  <si>
    <t>9組</t>
  </si>
  <si>
    <t>A組</t>
  </si>
  <si>
    <t>B組</t>
  </si>
  <si>
    <t>C組</t>
  </si>
  <si>
    <t>D組</t>
  </si>
  <si>
    <t>E組</t>
  </si>
  <si>
    <t>F組</t>
  </si>
  <si>
    <t>代表決定戦</t>
  </si>
  <si>
    <t>第１代表</t>
  </si>
  <si>
    <t>第２代表</t>
  </si>
  <si>
    <t>第３代表</t>
  </si>
  <si>
    <t>第４代表</t>
  </si>
  <si>
    <t>Ａ組１位</t>
  </si>
  <si>
    <t>Ｂ組２位</t>
  </si>
  <si>
    <t>Ａ組２位</t>
  </si>
  <si>
    <t>Ｂ組１位</t>
  </si>
  <si>
    <t>Ｃ組１位</t>
  </si>
  <si>
    <t>Ｃ組２位</t>
  </si>
  <si>
    <t>Ｄ組２位</t>
  </si>
  <si>
    <t>Ｄ組１位</t>
  </si>
  <si>
    <t>－</t>
  </si>
  <si>
    <t>　</t>
  </si>
  <si>
    <t>芝山東FC</t>
  </si>
  <si>
    <t>☆は各組責任クラブ</t>
  </si>
  <si>
    <t>F.S.C</t>
  </si>
  <si>
    <t>秋津SC</t>
  </si>
  <si>
    <t>藤崎SC B</t>
  </si>
  <si>
    <t>G組</t>
  </si>
  <si>
    <t>H組</t>
  </si>
  <si>
    <t>平成26年度　４ブロックリーグ１次リーグ（5年生の部）</t>
  </si>
  <si>
    <t>大久保SC</t>
  </si>
  <si>
    <t>薬園台SC</t>
  </si>
  <si>
    <t>VIVAIO船橋SC</t>
  </si>
  <si>
    <t>☆鷺沼ＦＣ</t>
  </si>
  <si>
    <t>行田西ＦＣ</t>
  </si>
  <si>
    <t>行田東ＦＣ</t>
  </si>
  <si>
    <t>大久保東ＦＣ</t>
  </si>
  <si>
    <t>☆FC MIYAMA EAST</t>
  </si>
  <si>
    <t>船橋丸山FC</t>
  </si>
  <si>
    <t>船橋若松FC</t>
  </si>
  <si>
    <t>☆船橋海神ｽﾎﾟｰﾂｸﾗﾌﾞ</t>
  </si>
  <si>
    <t>田喜野井FC</t>
  </si>
  <si>
    <t>八木が谷北FC</t>
  </si>
  <si>
    <t>☆藤崎SC A</t>
  </si>
  <si>
    <t>船橋JYS</t>
  </si>
  <si>
    <t>船橋ｲﾚﾌﾞﾝ2002</t>
  </si>
  <si>
    <t>実籾マリンスターズ</t>
  </si>
  <si>
    <t>夏見FC</t>
  </si>
  <si>
    <t>東習志野FC</t>
  </si>
  <si>
    <t>葛飾FC</t>
  </si>
  <si>
    <t>平成26年度　４ブロックリーグ２次リーグ（5年生の部）</t>
  </si>
  <si>
    <t>高根東ＳＳＳホワイト</t>
  </si>
  <si>
    <t>☆北習志野FCイエロー</t>
  </si>
  <si>
    <t>船橋法典ＦＣバルサ</t>
  </si>
  <si>
    <t>☆MSS・香澄Y</t>
  </si>
  <si>
    <t>向山イレブンＳＣホワイト</t>
  </si>
  <si>
    <t>☆向山イレブンＳＣレッド</t>
  </si>
  <si>
    <t>谷津ＳＣスカイ</t>
  </si>
  <si>
    <t>高根東ＳＳＳオレンジ</t>
  </si>
  <si>
    <t>谷津ＳＣオーシャン</t>
  </si>
  <si>
    <t>☆MSS・香澄 G</t>
  </si>
  <si>
    <t>北習志野FCレッド</t>
  </si>
  <si>
    <t>○</t>
  </si>
  <si>
    <t>●</t>
  </si>
  <si>
    <t>○</t>
  </si>
  <si>
    <t>●</t>
  </si>
  <si>
    <t>☆船橋法典FC レアル</t>
  </si>
  <si>
    <t>●</t>
  </si>
  <si>
    <t>●</t>
  </si>
  <si>
    <t>△</t>
  </si>
  <si>
    <t>△</t>
  </si>
  <si>
    <t>●</t>
  </si>
  <si>
    <t>○</t>
  </si>
  <si>
    <t>△</t>
  </si>
  <si>
    <t>○</t>
  </si>
  <si>
    <t>○</t>
  </si>
  <si>
    <t>△</t>
  </si>
  <si>
    <t>●</t>
  </si>
  <si>
    <t>○</t>
  </si>
  <si>
    <t>●</t>
  </si>
  <si>
    <t>○</t>
  </si>
  <si>
    <t>●</t>
  </si>
  <si>
    <t>○</t>
  </si>
  <si>
    <t>△</t>
  </si>
  <si>
    <t>●</t>
  </si>
  <si>
    <t>△</t>
  </si>
  <si>
    <t>●</t>
  </si>
  <si>
    <t>△</t>
  </si>
  <si>
    <t>○</t>
  </si>
  <si>
    <t>○</t>
  </si>
  <si>
    <t>○</t>
  </si>
  <si>
    <t>FC MIYAMA EAST</t>
  </si>
  <si>
    <t>藤崎SC A</t>
  </si>
  <si>
    <t>行田西FC</t>
  </si>
  <si>
    <t>高根東SSSオレンジ</t>
  </si>
  <si>
    <t>船橋海神スポーツクラブ</t>
  </si>
  <si>
    <t>船橋イレブン2002</t>
  </si>
  <si>
    <t>○</t>
  </si>
  <si>
    <t>北習志野FCイエロー</t>
  </si>
  <si>
    <t>鷺沼FC</t>
  </si>
  <si>
    <t>大久保東FC</t>
  </si>
  <si>
    <t>行田東FC</t>
  </si>
  <si>
    <t>高根東SSSホワイト</t>
  </si>
  <si>
    <t>MSS・香澄Y</t>
  </si>
  <si>
    <t>向山イレブンSCホワイト</t>
  </si>
  <si>
    <t>谷津SCオーシャン</t>
  </si>
  <si>
    <t>谷津SCスカイ</t>
  </si>
  <si>
    <t>船橋法典FCレアル</t>
  </si>
  <si>
    <t>船橋法典FCバルサ</t>
  </si>
  <si>
    <t>☆向山イレブンSCレッド</t>
  </si>
  <si>
    <t>☆東習志野FC</t>
  </si>
  <si>
    <t>☆MSS・香澄G</t>
  </si>
  <si>
    <t>☆F.S.C</t>
  </si>
  <si>
    <t>☆芝山東FC</t>
  </si>
  <si>
    <t>☆実籾マリンスターズ</t>
  </si>
  <si>
    <t>☆船橋JYS</t>
  </si>
  <si>
    <t>☆秋津SC</t>
  </si>
  <si>
    <t>　10月12日（日）　会場：船橋市内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</si>
</sst>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id"/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61" applyFont="1" applyFill="1" applyAlignment="1" applyProtection="1">
      <alignment horizontal="center" vertical="center" shrinkToFit="1"/>
      <protection/>
    </xf>
    <xf numFmtId="177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center" vertical="center" shrinkToFit="1"/>
      <protection/>
    </xf>
    <xf numFmtId="49" fontId="4" fillId="33" borderId="11" xfId="62" applyNumberFormat="1" applyFont="1" applyFill="1" applyBorder="1" applyAlignment="1" applyProtection="1">
      <alignment horizontal="center" vertical="center" shrinkToFit="1"/>
      <protection/>
    </xf>
    <xf numFmtId="49" fontId="4" fillId="33" borderId="12" xfId="62" applyNumberFormat="1" applyFont="1" applyFill="1" applyBorder="1" applyAlignment="1" applyProtection="1">
      <alignment horizontal="center" vertical="center" shrinkToFit="1"/>
      <protection/>
    </xf>
    <xf numFmtId="49" fontId="4" fillId="0" borderId="11" xfId="61" applyNumberFormat="1" applyFont="1" applyFill="1" applyBorder="1" applyAlignment="1" applyProtection="1">
      <alignment horizontal="center" vertical="center" shrinkToFit="1"/>
      <protection/>
    </xf>
    <xf numFmtId="49" fontId="4" fillId="0" borderId="12" xfId="61" applyNumberFormat="1" applyFont="1" applyFill="1" applyBorder="1" applyAlignment="1" applyProtection="1">
      <alignment horizontal="center" vertical="center" shrinkToFit="1"/>
      <protection/>
    </xf>
    <xf numFmtId="49" fontId="4" fillId="0" borderId="13" xfId="61" applyNumberFormat="1" applyFont="1" applyFill="1" applyBorder="1" applyAlignment="1" applyProtection="1">
      <alignment horizontal="center" vertical="center" shrinkToFit="1"/>
      <protection/>
    </xf>
    <xf numFmtId="49" fontId="4" fillId="0" borderId="14" xfId="61" applyNumberFormat="1" applyFont="1" applyFill="1" applyBorder="1" applyAlignment="1" applyProtection="1">
      <alignment horizontal="center" vertical="center" shrinkToFit="1"/>
      <protection/>
    </xf>
    <xf numFmtId="0" fontId="4" fillId="0" borderId="12" xfId="61" applyFont="1" applyFill="1" applyBorder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1" xfId="61" applyFont="1" applyFill="1" applyBorder="1" applyAlignment="1" applyProtection="1">
      <alignment horizontal="center" vertical="center" shrinkToFit="1"/>
      <protection/>
    </xf>
    <xf numFmtId="0" fontId="4" fillId="0" borderId="13" xfId="61" applyFont="1" applyFill="1" applyBorder="1" applyAlignment="1" applyProtection="1">
      <alignment horizontal="center" vertical="center" shrinkToFit="1"/>
      <protection/>
    </xf>
    <xf numFmtId="49" fontId="4" fillId="0" borderId="15" xfId="61" applyNumberFormat="1" applyFont="1" applyFill="1" applyBorder="1" applyAlignment="1" applyProtection="1">
      <alignment horizontal="center" vertical="center" shrinkToFit="1"/>
      <protection/>
    </xf>
    <xf numFmtId="49" fontId="4" fillId="0" borderId="17" xfId="61" applyNumberFormat="1" applyFont="1" applyFill="1" applyBorder="1" applyAlignment="1" applyProtection="1">
      <alignment horizontal="center" vertical="center" shrinkToFit="1"/>
      <protection/>
    </xf>
    <xf numFmtId="49" fontId="4" fillId="0" borderId="16" xfId="61" applyNumberFormat="1" applyFont="1" applyFill="1" applyBorder="1" applyAlignment="1" applyProtection="1">
      <alignment horizontal="center" vertical="center" shrinkToFit="1"/>
      <protection/>
    </xf>
    <xf numFmtId="49" fontId="4" fillId="33" borderId="17" xfId="61" applyNumberFormat="1" applyFont="1" applyFill="1" applyBorder="1" applyAlignment="1" applyProtection="1">
      <alignment horizontal="center" vertical="center" shrinkToFit="1"/>
      <protection/>
    </xf>
    <xf numFmtId="49" fontId="4" fillId="33" borderId="16" xfId="61" applyNumberFormat="1" applyFont="1" applyFill="1" applyBorder="1" applyAlignment="1" applyProtection="1">
      <alignment horizontal="center" vertical="center" shrinkToFit="1"/>
      <protection/>
    </xf>
    <xf numFmtId="49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4" xfId="61" applyFont="1" applyFill="1" applyBorder="1" applyAlignment="1" applyProtection="1">
      <alignment horizontal="center" vertical="center" shrinkToFit="1"/>
      <protection/>
    </xf>
    <xf numFmtId="49" fontId="4" fillId="33" borderId="13" xfId="62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49" fontId="4" fillId="0" borderId="15" xfId="62" applyNumberFormat="1" applyFont="1" applyFill="1" applyBorder="1" applyAlignment="1" applyProtection="1">
      <alignment horizontal="center" vertical="center" shrinkToFit="1"/>
      <protection/>
    </xf>
    <xf numFmtId="49" fontId="4" fillId="33" borderId="15" xfId="61" applyNumberFormat="1" applyFont="1" applyFill="1" applyBorder="1" applyAlignment="1" applyProtection="1">
      <alignment horizontal="center" vertical="center" shrinkToFit="1"/>
      <protection/>
    </xf>
    <xf numFmtId="49" fontId="4" fillId="33" borderId="17" xfId="62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49" fontId="4" fillId="33" borderId="15" xfId="62" applyNumberFormat="1" applyFont="1" applyFill="1" applyBorder="1" applyAlignment="1" applyProtection="1">
      <alignment horizontal="center" vertical="center" shrinkToFit="1"/>
      <protection/>
    </xf>
    <xf numFmtId="49" fontId="4" fillId="33" borderId="16" xfId="62" applyNumberFormat="1" applyFont="1" applyFill="1" applyBorder="1" applyAlignment="1" applyProtection="1">
      <alignment horizontal="center" vertical="center" shrinkToFit="1"/>
      <protection/>
    </xf>
    <xf numFmtId="0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7" xfId="62" applyFont="1" applyFill="1" applyBorder="1" applyAlignment="1" applyProtection="1">
      <alignment horizontal="center" vertical="center" shrinkToFit="1"/>
      <protection/>
    </xf>
    <xf numFmtId="0" fontId="4" fillId="0" borderId="16" xfId="62" applyFont="1" applyFill="1" applyBorder="1" applyAlignment="1" applyProtection="1">
      <alignment horizontal="center" vertical="center" shrinkToFit="1"/>
      <protection/>
    </xf>
    <xf numFmtId="0" fontId="4" fillId="33" borderId="12" xfId="61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7" xfId="62" applyFont="1" applyFill="1" applyBorder="1" applyAlignment="1" applyProtection="1">
      <alignment horizontal="center" vertical="center" shrinkToFit="1"/>
      <protection/>
    </xf>
    <xf numFmtId="0" fontId="4" fillId="0" borderId="16" xfId="62" applyFont="1" applyFill="1" applyBorder="1" applyAlignment="1" applyProtection="1">
      <alignment horizontal="center" vertical="center" shrinkToFit="1"/>
      <protection/>
    </xf>
    <xf numFmtId="0" fontId="5" fillId="0" borderId="18" xfId="61" applyFont="1" applyFill="1" applyBorder="1" applyAlignment="1" applyProtection="1">
      <alignment horizontal="left" vertical="center" shrinkToFit="1"/>
      <protection/>
    </xf>
    <xf numFmtId="0" fontId="5" fillId="0" borderId="18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center" vertical="center" shrinkToFit="1"/>
      <protection/>
    </xf>
    <xf numFmtId="0" fontId="4" fillId="0" borderId="10" xfId="62" applyFont="1" applyFill="1" applyBorder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left" vertical="center"/>
      <protection/>
    </xf>
    <xf numFmtId="0" fontId="4" fillId="0" borderId="0" xfId="61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_H18ラリー杯組合せ_3年生大会" xfId="61"/>
    <cellStyle name="標準_組_H18ラリー杯組合せ_3年生大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7">
      <selection activeCell="J20" sqref="J20"/>
    </sheetView>
  </sheetViews>
  <sheetFormatPr defaultColWidth="10.625" defaultRowHeight="30" customHeight="1"/>
  <cols>
    <col min="1" max="1" width="10.625" style="1" customWidth="1"/>
    <col min="2" max="13" width="3.625" style="1" customWidth="1"/>
    <col min="14" max="21" width="4.625" style="1" customWidth="1"/>
    <col min="22" max="30" width="3.625" style="1" customWidth="1"/>
    <col min="31" max="16384" width="10.625" style="1" customWidth="1"/>
  </cols>
  <sheetData>
    <row r="1" spans="1:21" ht="24.75" customHeight="1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  <c r="P1" s="47"/>
      <c r="Q1" s="47"/>
      <c r="R1" s="47"/>
      <c r="S1" s="47"/>
      <c r="T1" s="47"/>
      <c r="U1" s="47"/>
    </row>
    <row r="2" ht="24.75" customHeight="1"/>
    <row r="3" spans="1:23" ht="24.75" customHeight="1">
      <c r="A3" s="2" t="s">
        <v>8</v>
      </c>
      <c r="B3" s="40" t="str">
        <f>A4</f>
        <v>大久保SC</v>
      </c>
      <c r="C3" s="41"/>
      <c r="D3" s="42"/>
      <c r="E3" s="43" t="str">
        <f>A5</f>
        <v>☆MSS・香澄Y</v>
      </c>
      <c r="F3" s="44"/>
      <c r="G3" s="45"/>
      <c r="H3" s="43" t="str">
        <f>A6</f>
        <v>薬園台SC</v>
      </c>
      <c r="I3" s="44"/>
      <c r="J3" s="45"/>
      <c r="K3" s="43" t="str">
        <f>A7</f>
        <v>VIVAIO船橋SC</v>
      </c>
      <c r="L3" s="44"/>
      <c r="M3" s="45"/>
      <c r="N3" s="3" t="s">
        <v>2</v>
      </c>
      <c r="O3" s="3" t="s">
        <v>0</v>
      </c>
      <c r="P3" s="3" t="s">
        <v>1</v>
      </c>
      <c r="Q3" s="3" t="s">
        <v>7</v>
      </c>
      <c r="R3" s="3" t="s">
        <v>5</v>
      </c>
      <c r="S3" s="3" t="s">
        <v>3</v>
      </c>
      <c r="T3" s="3" t="s">
        <v>4</v>
      </c>
      <c r="U3" s="3" t="s">
        <v>6</v>
      </c>
      <c r="W3" s="4"/>
    </row>
    <row r="4" spans="1:23" ht="24.75" customHeight="1">
      <c r="A4" s="28" t="s">
        <v>46</v>
      </c>
      <c r="B4" s="5"/>
      <c r="C4" s="6"/>
      <c r="D4" s="27"/>
      <c r="E4" s="16">
        <v>8</v>
      </c>
      <c r="F4" s="16" t="s">
        <v>98</v>
      </c>
      <c r="G4" s="16">
        <v>2</v>
      </c>
      <c r="H4" s="15">
        <v>1</v>
      </c>
      <c r="I4" s="16" t="s">
        <v>99</v>
      </c>
      <c r="J4" s="17">
        <v>1</v>
      </c>
      <c r="K4" s="16">
        <v>3</v>
      </c>
      <c r="L4" s="16" t="s">
        <v>98</v>
      </c>
      <c r="M4" s="16">
        <v>1</v>
      </c>
      <c r="N4" s="3">
        <f>O4*3+P4*1</f>
        <v>7</v>
      </c>
      <c r="O4" s="3">
        <f>COUNTIF(B4:M4,"○")</f>
        <v>2</v>
      </c>
      <c r="P4" s="3">
        <f>COUNTIF(B4:M4,"△")</f>
        <v>1</v>
      </c>
      <c r="Q4" s="3">
        <f>COUNTIF(B4:M4,"●")</f>
        <v>0</v>
      </c>
      <c r="R4" s="3">
        <f>S4-T4</f>
        <v>8</v>
      </c>
      <c r="S4" s="3">
        <f>E4+H4+K4</f>
        <v>12</v>
      </c>
      <c r="T4" s="3">
        <f>G4+J4+M4</f>
        <v>4</v>
      </c>
      <c r="U4" s="26">
        <v>1</v>
      </c>
      <c r="W4" s="4"/>
    </row>
    <row r="5" spans="1:23" ht="24.75" customHeight="1">
      <c r="A5" s="28" t="s">
        <v>70</v>
      </c>
      <c r="B5" s="15">
        <v>2</v>
      </c>
      <c r="C5" s="16" t="s">
        <v>100</v>
      </c>
      <c r="D5" s="17">
        <v>8</v>
      </c>
      <c r="E5" s="6"/>
      <c r="F5" s="6"/>
      <c r="G5" s="6"/>
      <c r="H5" s="15">
        <v>0</v>
      </c>
      <c r="I5" s="16" t="s">
        <v>100</v>
      </c>
      <c r="J5" s="17">
        <v>5</v>
      </c>
      <c r="K5" s="16">
        <v>0</v>
      </c>
      <c r="L5" s="16" t="s">
        <v>100</v>
      </c>
      <c r="M5" s="16">
        <v>4</v>
      </c>
      <c r="N5" s="3">
        <f>O5*3+P5*1</f>
        <v>0</v>
      </c>
      <c r="O5" s="3">
        <f>COUNTIF(B5:M5,"○")</f>
        <v>0</v>
      </c>
      <c r="P5" s="3">
        <f>COUNTIF(B5:M5,"△")</f>
        <v>0</v>
      </c>
      <c r="Q5" s="3">
        <f>COUNTIF(B5:M5,"●")</f>
        <v>3</v>
      </c>
      <c r="R5" s="3">
        <f>S5-T5</f>
        <v>-15</v>
      </c>
      <c r="S5" s="3">
        <f>B5+H5+K5</f>
        <v>2</v>
      </c>
      <c r="T5" s="3">
        <f>D5+J5+M5</f>
        <v>17</v>
      </c>
      <c r="U5" s="26">
        <v>4</v>
      </c>
      <c r="W5" s="4"/>
    </row>
    <row r="6" spans="1:23" ht="24.75" customHeight="1">
      <c r="A6" s="28" t="s">
        <v>47</v>
      </c>
      <c r="B6" s="15">
        <v>1</v>
      </c>
      <c r="C6" s="16" t="s">
        <v>101</v>
      </c>
      <c r="D6" s="16">
        <v>1</v>
      </c>
      <c r="E6" s="15">
        <v>5</v>
      </c>
      <c r="F6" s="16" t="s">
        <v>78</v>
      </c>
      <c r="G6" s="17">
        <v>0</v>
      </c>
      <c r="H6" s="6"/>
      <c r="I6" s="6"/>
      <c r="J6" s="27"/>
      <c r="K6" s="16">
        <v>0</v>
      </c>
      <c r="L6" s="16" t="s">
        <v>79</v>
      </c>
      <c r="M6" s="16">
        <v>6</v>
      </c>
      <c r="N6" s="3">
        <f>O6*3+P6*1</f>
        <v>4</v>
      </c>
      <c r="O6" s="3">
        <f>COUNTIF(B6:M6,"○")</f>
        <v>1</v>
      </c>
      <c r="P6" s="3">
        <f>COUNTIF(B6:M6,"△")</f>
        <v>1</v>
      </c>
      <c r="Q6" s="3">
        <f>COUNTIF(B6:M6,"●")</f>
        <v>1</v>
      </c>
      <c r="R6" s="3">
        <f>S6-T6</f>
        <v>-1</v>
      </c>
      <c r="S6" s="3">
        <f>B6+E6+K6</f>
        <v>6</v>
      </c>
      <c r="T6" s="3">
        <f>D6+G6+M6</f>
        <v>7</v>
      </c>
      <c r="U6" s="26">
        <v>3</v>
      </c>
      <c r="W6" s="4"/>
    </row>
    <row r="7" spans="1:23" ht="24.75" customHeight="1">
      <c r="A7" s="28" t="s">
        <v>48</v>
      </c>
      <c r="B7" s="14">
        <v>1</v>
      </c>
      <c r="C7" s="14" t="s">
        <v>79</v>
      </c>
      <c r="D7" s="14">
        <v>3</v>
      </c>
      <c r="E7" s="12">
        <v>4</v>
      </c>
      <c r="F7" s="14" t="s">
        <v>98</v>
      </c>
      <c r="G7" s="13">
        <v>0</v>
      </c>
      <c r="H7" s="14">
        <v>6</v>
      </c>
      <c r="I7" s="14" t="s">
        <v>105</v>
      </c>
      <c r="J7" s="13">
        <v>0</v>
      </c>
      <c r="K7" s="31"/>
      <c r="L7" s="31"/>
      <c r="M7" s="31"/>
      <c r="N7" s="3">
        <f>O7*3+P7*1</f>
        <v>6</v>
      </c>
      <c r="O7" s="3">
        <f>COUNTIF(B7:M7,"○")</f>
        <v>2</v>
      </c>
      <c r="P7" s="3">
        <f>COUNTIF(B7:M7,"△")</f>
        <v>0</v>
      </c>
      <c r="Q7" s="3">
        <f>COUNTIF(B7:M7,"●")</f>
        <v>1</v>
      </c>
      <c r="R7" s="3">
        <f>S7-T7</f>
        <v>8</v>
      </c>
      <c r="S7" s="35">
        <f>B7+E7+H7</f>
        <v>11</v>
      </c>
      <c r="T7" s="35">
        <f>D7+G7+J7</f>
        <v>3</v>
      </c>
      <c r="U7" s="35">
        <v>2</v>
      </c>
      <c r="W7" s="4"/>
    </row>
    <row r="8" ht="24.75" customHeight="1"/>
    <row r="9" spans="1:23" ht="24.75" customHeight="1">
      <c r="A9" s="2" t="s">
        <v>9</v>
      </c>
      <c r="B9" s="40" t="str">
        <f>A10</f>
        <v>向山イレブンＳＣホワイト</v>
      </c>
      <c r="C9" s="41"/>
      <c r="D9" s="42"/>
      <c r="E9" s="43" t="str">
        <f>A11</f>
        <v>☆鷺沼ＦＣ</v>
      </c>
      <c r="F9" s="44"/>
      <c r="G9" s="45"/>
      <c r="H9" s="43" t="str">
        <f>A12</f>
        <v>行田西ＦＣ</v>
      </c>
      <c r="I9" s="44"/>
      <c r="J9" s="45"/>
      <c r="K9" s="43" t="str">
        <f>A13</f>
        <v>F.S.C</v>
      </c>
      <c r="L9" s="44"/>
      <c r="M9" s="45"/>
      <c r="N9" s="3" t="s">
        <v>2</v>
      </c>
      <c r="O9" s="3" t="s">
        <v>0</v>
      </c>
      <c r="P9" s="3" t="s">
        <v>1</v>
      </c>
      <c r="Q9" s="3" t="s">
        <v>7</v>
      </c>
      <c r="R9" s="3" t="s">
        <v>5</v>
      </c>
      <c r="S9" s="3" t="s">
        <v>3</v>
      </c>
      <c r="T9" s="3" t="s">
        <v>4</v>
      </c>
      <c r="U9" s="3" t="s">
        <v>6</v>
      </c>
      <c r="W9" s="4"/>
    </row>
    <row r="10" spans="1:23" ht="24.75" customHeight="1">
      <c r="A10" s="32" t="s">
        <v>71</v>
      </c>
      <c r="B10" s="5"/>
      <c r="C10" s="6"/>
      <c r="D10" s="27"/>
      <c r="E10" s="16">
        <v>1</v>
      </c>
      <c r="F10" s="16" t="s">
        <v>79</v>
      </c>
      <c r="G10" s="16">
        <v>5</v>
      </c>
      <c r="H10" s="15">
        <v>0</v>
      </c>
      <c r="I10" s="16" t="s">
        <v>79</v>
      </c>
      <c r="J10" s="17">
        <v>12</v>
      </c>
      <c r="K10" s="16">
        <v>0</v>
      </c>
      <c r="L10" s="16" t="s">
        <v>95</v>
      </c>
      <c r="M10" s="16">
        <v>12</v>
      </c>
      <c r="N10" s="3">
        <f>O10*3+P10*1</f>
        <v>0</v>
      </c>
      <c r="O10" s="3">
        <f>COUNTIF(B10:M10,"○")</f>
        <v>0</v>
      </c>
      <c r="P10" s="3">
        <f>COUNTIF(B10:M10,"△")</f>
        <v>0</v>
      </c>
      <c r="Q10" s="3">
        <f>COUNTIF(B10:M10,"●")</f>
        <v>3</v>
      </c>
      <c r="R10" s="3">
        <f>S10-T10</f>
        <v>-28</v>
      </c>
      <c r="S10" s="3">
        <f>E10+H10+K10</f>
        <v>1</v>
      </c>
      <c r="T10" s="3">
        <f>G10+J10+M10</f>
        <v>29</v>
      </c>
      <c r="U10" s="26">
        <v>4</v>
      </c>
      <c r="W10" s="4"/>
    </row>
    <row r="11" spans="1:23" ht="24.75" customHeight="1">
      <c r="A11" s="28" t="s">
        <v>49</v>
      </c>
      <c r="B11" s="15">
        <v>5</v>
      </c>
      <c r="C11" s="16" t="s">
        <v>78</v>
      </c>
      <c r="D11" s="17">
        <v>1</v>
      </c>
      <c r="E11" s="6"/>
      <c r="F11" s="6"/>
      <c r="G11" s="6"/>
      <c r="H11" s="15">
        <v>1</v>
      </c>
      <c r="I11" s="16" t="s">
        <v>79</v>
      </c>
      <c r="J11" s="17">
        <v>2</v>
      </c>
      <c r="K11" s="16">
        <v>0</v>
      </c>
      <c r="L11" s="16" t="s">
        <v>79</v>
      </c>
      <c r="M11" s="16">
        <v>4</v>
      </c>
      <c r="N11" s="3">
        <f>O11*3+P11*1</f>
        <v>3</v>
      </c>
      <c r="O11" s="3">
        <f>COUNTIF(B11:M11,"○")</f>
        <v>1</v>
      </c>
      <c r="P11" s="3">
        <f>COUNTIF(B11:M11,"△")</f>
        <v>0</v>
      </c>
      <c r="Q11" s="3">
        <f>COUNTIF(B11:M11,"●")</f>
        <v>2</v>
      </c>
      <c r="R11" s="3">
        <f>S11-T11</f>
        <v>-1</v>
      </c>
      <c r="S11" s="3">
        <f>B11+H11+K11</f>
        <v>6</v>
      </c>
      <c r="T11" s="3">
        <f>D11+J11+M11</f>
        <v>7</v>
      </c>
      <c r="U11" s="26">
        <v>3</v>
      </c>
      <c r="W11" s="4"/>
    </row>
    <row r="12" spans="1:23" ht="24.75" customHeight="1">
      <c r="A12" s="28" t="s">
        <v>50</v>
      </c>
      <c r="B12" s="15">
        <v>12</v>
      </c>
      <c r="C12" s="16" t="s">
        <v>78</v>
      </c>
      <c r="D12" s="16">
        <v>0</v>
      </c>
      <c r="E12" s="15">
        <v>2</v>
      </c>
      <c r="F12" s="16" t="s">
        <v>78</v>
      </c>
      <c r="G12" s="17">
        <v>1</v>
      </c>
      <c r="H12" s="6"/>
      <c r="I12" s="6"/>
      <c r="J12" s="27"/>
      <c r="K12" s="16">
        <v>1</v>
      </c>
      <c r="L12" s="16" t="s">
        <v>85</v>
      </c>
      <c r="M12" s="16">
        <v>1</v>
      </c>
      <c r="N12" s="3">
        <f>O12*3+P12*1</f>
        <v>7</v>
      </c>
      <c r="O12" s="3">
        <f>COUNTIF(B12:M12,"○")</f>
        <v>2</v>
      </c>
      <c r="P12" s="3">
        <f>COUNTIF(B12:M12,"△")</f>
        <v>1</v>
      </c>
      <c r="Q12" s="3">
        <f>COUNTIF(B12:M12,"●")</f>
        <v>0</v>
      </c>
      <c r="R12" s="3">
        <f>S12-T12</f>
        <v>13</v>
      </c>
      <c r="S12" s="3">
        <f>B12+E12+K12</f>
        <v>15</v>
      </c>
      <c r="T12" s="3">
        <f>D12+G12+M12</f>
        <v>2</v>
      </c>
      <c r="U12" s="26">
        <v>2</v>
      </c>
      <c r="W12" s="4"/>
    </row>
    <row r="13" spans="1:23" ht="24.75" customHeight="1">
      <c r="A13" s="28" t="s">
        <v>40</v>
      </c>
      <c r="B13" s="14">
        <v>12</v>
      </c>
      <c r="C13" s="14" t="s">
        <v>78</v>
      </c>
      <c r="D13" s="14">
        <v>0</v>
      </c>
      <c r="E13" s="12">
        <v>4</v>
      </c>
      <c r="F13" s="14" t="s">
        <v>78</v>
      </c>
      <c r="G13" s="13">
        <v>0</v>
      </c>
      <c r="H13" s="14">
        <v>1</v>
      </c>
      <c r="I13" s="14" t="s">
        <v>92</v>
      </c>
      <c r="J13" s="13">
        <v>1</v>
      </c>
      <c r="K13" s="31"/>
      <c r="L13" s="31"/>
      <c r="M13" s="31"/>
      <c r="N13" s="3">
        <f>O13*3+P13*1</f>
        <v>7</v>
      </c>
      <c r="O13" s="3">
        <f>COUNTIF(B13:M13,"○")</f>
        <v>2</v>
      </c>
      <c r="P13" s="3">
        <f>COUNTIF(B13:M13,"△")</f>
        <v>1</v>
      </c>
      <c r="Q13" s="3">
        <f>COUNTIF(B13:M13,"●")</f>
        <v>0</v>
      </c>
      <c r="R13" s="3">
        <f>S13-T13</f>
        <v>16</v>
      </c>
      <c r="S13" s="35">
        <f>B13+E13+H13</f>
        <v>17</v>
      </c>
      <c r="T13" s="35">
        <f>D13+G13+J13</f>
        <v>1</v>
      </c>
      <c r="U13" s="35">
        <v>1</v>
      </c>
      <c r="W13" s="4"/>
    </row>
    <row r="14" ht="24.75" customHeight="1"/>
    <row r="15" spans="1:23" ht="24.75" customHeight="1">
      <c r="A15" s="2" t="s">
        <v>10</v>
      </c>
      <c r="B15" s="40" t="str">
        <f>A16</f>
        <v>☆向山イレブンＳＣレッド</v>
      </c>
      <c r="C15" s="41"/>
      <c r="D15" s="42"/>
      <c r="E15" s="43" t="str">
        <f>A17</f>
        <v>谷津ＳＣスカイ</v>
      </c>
      <c r="F15" s="44"/>
      <c r="G15" s="45"/>
      <c r="H15" s="43" t="str">
        <f>A18</f>
        <v>高根東ＳＳＳオレンジ</v>
      </c>
      <c r="I15" s="44"/>
      <c r="J15" s="45"/>
      <c r="K15" s="43" t="str">
        <f>A19</f>
        <v>行田東ＦＣ</v>
      </c>
      <c r="L15" s="44"/>
      <c r="M15" s="45"/>
      <c r="N15" s="3" t="s">
        <v>2</v>
      </c>
      <c r="O15" s="3" t="s">
        <v>0</v>
      </c>
      <c r="P15" s="3" t="s">
        <v>1</v>
      </c>
      <c r="Q15" s="3" t="s">
        <v>7</v>
      </c>
      <c r="R15" s="3" t="s">
        <v>5</v>
      </c>
      <c r="S15" s="3" t="s">
        <v>3</v>
      </c>
      <c r="T15" s="3" t="s">
        <v>4</v>
      </c>
      <c r="U15" s="3" t="s">
        <v>6</v>
      </c>
      <c r="W15" s="4"/>
    </row>
    <row r="16" spans="1:23" ht="24.75" customHeight="1">
      <c r="A16" s="28" t="s">
        <v>72</v>
      </c>
      <c r="B16" s="5"/>
      <c r="C16" s="6"/>
      <c r="D16" s="27"/>
      <c r="E16" s="16">
        <v>6</v>
      </c>
      <c r="F16" s="16" t="s">
        <v>78</v>
      </c>
      <c r="G16" s="16">
        <v>0</v>
      </c>
      <c r="H16" s="15">
        <v>3</v>
      </c>
      <c r="I16" s="16" t="s">
        <v>78</v>
      </c>
      <c r="J16" s="17">
        <v>1</v>
      </c>
      <c r="K16" s="16">
        <v>3</v>
      </c>
      <c r="L16" s="16" t="s">
        <v>91</v>
      </c>
      <c r="M16" s="16">
        <v>2</v>
      </c>
      <c r="N16" s="3">
        <f>O16*3+P16*1</f>
        <v>9</v>
      </c>
      <c r="O16" s="3">
        <f>COUNTIF(B16:M16,"○")</f>
        <v>3</v>
      </c>
      <c r="P16" s="3">
        <f>COUNTIF(B16:M16,"△")</f>
        <v>0</v>
      </c>
      <c r="Q16" s="3">
        <f>COUNTIF(B16:M16,"●")</f>
        <v>0</v>
      </c>
      <c r="R16" s="3">
        <f>S16-T16</f>
        <v>9</v>
      </c>
      <c r="S16" s="3">
        <f>E16+H16+K16</f>
        <v>12</v>
      </c>
      <c r="T16" s="3">
        <f>G16+J16+M16</f>
        <v>3</v>
      </c>
      <c r="U16" s="26">
        <v>1</v>
      </c>
      <c r="W16" s="4"/>
    </row>
    <row r="17" spans="1:23" ht="24.75" customHeight="1">
      <c r="A17" s="28" t="s">
        <v>73</v>
      </c>
      <c r="B17" s="15">
        <v>0</v>
      </c>
      <c r="C17" s="16" t="s">
        <v>79</v>
      </c>
      <c r="D17" s="17">
        <v>6</v>
      </c>
      <c r="E17" s="6"/>
      <c r="F17" s="6"/>
      <c r="G17" s="6"/>
      <c r="H17" s="15">
        <v>0</v>
      </c>
      <c r="I17" s="16" t="s">
        <v>79</v>
      </c>
      <c r="J17" s="17">
        <v>5</v>
      </c>
      <c r="K17" s="16">
        <v>2</v>
      </c>
      <c r="L17" s="16" t="s">
        <v>79</v>
      </c>
      <c r="M17" s="16">
        <v>3</v>
      </c>
      <c r="N17" s="3">
        <f>O17*3+P17*1</f>
        <v>0</v>
      </c>
      <c r="O17" s="3">
        <f>COUNTIF(B17:M17,"○")</f>
        <v>0</v>
      </c>
      <c r="P17" s="3">
        <f>COUNTIF(B17:M17,"△")</f>
        <v>0</v>
      </c>
      <c r="Q17" s="3">
        <f>COUNTIF(B17:M17,"●")</f>
        <v>3</v>
      </c>
      <c r="R17" s="3">
        <f>S17-T17</f>
        <v>-12</v>
      </c>
      <c r="S17" s="3">
        <f>B17+H17+K17</f>
        <v>2</v>
      </c>
      <c r="T17" s="3">
        <f>D17+J17+M17</f>
        <v>14</v>
      </c>
      <c r="U17" s="26">
        <v>4</v>
      </c>
      <c r="W17" s="4"/>
    </row>
    <row r="18" spans="1:23" ht="24.75" customHeight="1">
      <c r="A18" s="28" t="s">
        <v>74</v>
      </c>
      <c r="B18" s="15">
        <v>1</v>
      </c>
      <c r="C18" s="16" t="s">
        <v>84</v>
      </c>
      <c r="D18" s="16">
        <v>3</v>
      </c>
      <c r="E18" s="15">
        <v>5</v>
      </c>
      <c r="F18" s="16" t="s">
        <v>90</v>
      </c>
      <c r="G18" s="17">
        <v>0</v>
      </c>
      <c r="H18" s="6"/>
      <c r="I18" s="6"/>
      <c r="J18" s="27"/>
      <c r="K18" s="16">
        <v>3</v>
      </c>
      <c r="L18" s="16" t="s">
        <v>78</v>
      </c>
      <c r="M18" s="16">
        <v>0</v>
      </c>
      <c r="N18" s="3">
        <f>O18*3+P18*1</f>
        <v>6</v>
      </c>
      <c r="O18" s="3">
        <f>COUNTIF(B18:M18,"○")</f>
        <v>2</v>
      </c>
      <c r="P18" s="3">
        <f>COUNTIF(B18:M18,"△")</f>
        <v>0</v>
      </c>
      <c r="Q18" s="3">
        <f>COUNTIF(B18:M18,"●")</f>
        <v>1</v>
      </c>
      <c r="R18" s="3">
        <f>S18-T18</f>
        <v>6</v>
      </c>
      <c r="S18" s="3">
        <f>B18+E18+K18</f>
        <v>9</v>
      </c>
      <c r="T18" s="3">
        <f>D18+G18+M18</f>
        <v>3</v>
      </c>
      <c r="U18" s="26">
        <v>2</v>
      </c>
      <c r="W18" s="4"/>
    </row>
    <row r="19" spans="1:23" ht="24.75" customHeight="1">
      <c r="A19" s="28" t="s">
        <v>51</v>
      </c>
      <c r="B19" s="14">
        <v>2</v>
      </c>
      <c r="C19" s="14" t="s">
        <v>79</v>
      </c>
      <c r="D19" s="14">
        <v>3</v>
      </c>
      <c r="E19" s="12">
        <v>3</v>
      </c>
      <c r="F19" s="14" t="s">
        <v>78</v>
      </c>
      <c r="G19" s="13">
        <v>2</v>
      </c>
      <c r="H19" s="14">
        <v>0</v>
      </c>
      <c r="I19" s="14" t="s">
        <v>79</v>
      </c>
      <c r="J19" s="13">
        <v>3</v>
      </c>
      <c r="K19" s="31"/>
      <c r="L19" s="31"/>
      <c r="M19" s="31"/>
      <c r="N19" s="3">
        <f>O19*3+P19*1</f>
        <v>3</v>
      </c>
      <c r="O19" s="3">
        <f>COUNTIF(B19:M19,"○")</f>
        <v>1</v>
      </c>
      <c r="P19" s="3">
        <f>COUNTIF(B19:M19,"△")</f>
        <v>0</v>
      </c>
      <c r="Q19" s="3">
        <f>COUNTIF(B19:M19,"●")</f>
        <v>2</v>
      </c>
      <c r="R19" s="3">
        <f>S19-T19</f>
        <v>-3</v>
      </c>
      <c r="S19" s="35">
        <f>B19+E19+H19</f>
        <v>5</v>
      </c>
      <c r="T19" s="35">
        <f>D19+G19+J19</f>
        <v>8</v>
      </c>
      <c r="U19" s="35">
        <v>3</v>
      </c>
      <c r="W19" s="4"/>
    </row>
    <row r="20" ht="24.75" customHeight="1">
      <c r="B20" s="1" t="s">
        <v>37</v>
      </c>
    </row>
    <row r="21" spans="1:23" ht="24.75" customHeight="1">
      <c r="A21" s="2" t="s">
        <v>11</v>
      </c>
      <c r="B21" s="40" t="str">
        <f>A22</f>
        <v>谷津ＳＣオーシャン</v>
      </c>
      <c r="C21" s="41"/>
      <c r="D21" s="42"/>
      <c r="E21" s="43" t="str">
        <f>A23</f>
        <v>大久保東ＦＣ</v>
      </c>
      <c r="F21" s="44"/>
      <c r="G21" s="45"/>
      <c r="H21" s="43" t="str">
        <f>A24</f>
        <v>☆FC MIYAMA EAST</v>
      </c>
      <c r="I21" s="44"/>
      <c r="J21" s="45"/>
      <c r="K21" s="43" t="str">
        <f>A25</f>
        <v>船橋丸山FC</v>
      </c>
      <c r="L21" s="44"/>
      <c r="M21" s="45"/>
      <c r="N21" s="3" t="s">
        <v>2</v>
      </c>
      <c r="O21" s="3" t="s">
        <v>0</v>
      </c>
      <c r="P21" s="3" t="s">
        <v>1</v>
      </c>
      <c r="Q21" s="3" t="s">
        <v>7</v>
      </c>
      <c r="R21" s="3" t="s">
        <v>5</v>
      </c>
      <c r="S21" s="3" t="s">
        <v>3</v>
      </c>
      <c r="T21" s="3" t="s">
        <v>4</v>
      </c>
      <c r="U21" s="3" t="s">
        <v>6</v>
      </c>
      <c r="W21" s="4"/>
    </row>
    <row r="22" spans="1:23" ht="24.75" customHeight="1">
      <c r="A22" s="28" t="s">
        <v>75</v>
      </c>
      <c r="B22" s="5"/>
      <c r="C22" s="6"/>
      <c r="D22" s="27"/>
      <c r="E22" s="16">
        <v>1</v>
      </c>
      <c r="F22" s="16" t="s">
        <v>79</v>
      </c>
      <c r="G22" s="16">
        <v>3</v>
      </c>
      <c r="H22" s="15">
        <v>0</v>
      </c>
      <c r="I22" s="16" t="s">
        <v>79</v>
      </c>
      <c r="J22" s="17">
        <v>7</v>
      </c>
      <c r="K22" s="16">
        <v>0</v>
      </c>
      <c r="L22" s="16" t="s">
        <v>79</v>
      </c>
      <c r="M22" s="16">
        <v>4</v>
      </c>
      <c r="N22" s="3">
        <f>O22*3+P22*1</f>
        <v>0</v>
      </c>
      <c r="O22" s="3">
        <f>COUNTIF(B22:M22,"○")</f>
        <v>0</v>
      </c>
      <c r="P22" s="3">
        <f>COUNTIF(B22:M22,"△")</f>
        <v>0</v>
      </c>
      <c r="Q22" s="3">
        <f>COUNTIF(B22:M22,"●")</f>
        <v>3</v>
      </c>
      <c r="R22" s="3">
        <f>S22-T22</f>
        <v>-13</v>
      </c>
      <c r="S22" s="3">
        <f>E22+H22+K22</f>
        <v>1</v>
      </c>
      <c r="T22" s="3">
        <f>G22+J22+M22</f>
        <v>14</v>
      </c>
      <c r="U22" s="26">
        <v>4</v>
      </c>
      <c r="W22" s="4"/>
    </row>
    <row r="23" spans="1:23" ht="24.75" customHeight="1">
      <c r="A23" s="28" t="s">
        <v>52</v>
      </c>
      <c r="B23" s="15">
        <v>3</v>
      </c>
      <c r="C23" s="16" t="s">
        <v>78</v>
      </c>
      <c r="D23" s="17">
        <v>1</v>
      </c>
      <c r="E23" s="6"/>
      <c r="F23" s="6"/>
      <c r="G23" s="6"/>
      <c r="H23" s="15">
        <v>1</v>
      </c>
      <c r="I23" s="16" t="s">
        <v>83</v>
      </c>
      <c r="J23" s="17">
        <v>2</v>
      </c>
      <c r="K23" s="16">
        <v>2</v>
      </c>
      <c r="L23" s="16" t="s">
        <v>78</v>
      </c>
      <c r="M23" s="16">
        <v>1</v>
      </c>
      <c r="N23" s="3">
        <f>O23*3+P23*1</f>
        <v>6</v>
      </c>
      <c r="O23" s="3">
        <f>COUNTIF(B23:M23,"○")</f>
        <v>2</v>
      </c>
      <c r="P23" s="3">
        <f>COUNTIF(B23:M23,"△")</f>
        <v>0</v>
      </c>
      <c r="Q23" s="3">
        <f>COUNTIF(B23:M23,"●")</f>
        <v>1</v>
      </c>
      <c r="R23" s="3">
        <f>S23-T23</f>
        <v>2</v>
      </c>
      <c r="S23" s="3">
        <f>B23+H23+K23</f>
        <v>6</v>
      </c>
      <c r="T23" s="3">
        <f>D23+J23+M23</f>
        <v>4</v>
      </c>
      <c r="U23" s="26">
        <v>3</v>
      </c>
      <c r="W23" s="4"/>
    </row>
    <row r="24" spans="1:23" ht="24.75" customHeight="1">
      <c r="A24" s="28" t="s">
        <v>53</v>
      </c>
      <c r="B24" s="15">
        <v>7</v>
      </c>
      <c r="C24" s="16" t="s">
        <v>78</v>
      </c>
      <c r="D24" s="16">
        <v>0</v>
      </c>
      <c r="E24" s="15">
        <v>2</v>
      </c>
      <c r="F24" s="16" t="s">
        <v>78</v>
      </c>
      <c r="G24" s="17">
        <v>1</v>
      </c>
      <c r="H24" s="6"/>
      <c r="I24" s="6"/>
      <c r="J24" s="27"/>
      <c r="K24" s="16">
        <v>1</v>
      </c>
      <c r="L24" s="16" t="s">
        <v>79</v>
      </c>
      <c r="M24" s="16">
        <v>2</v>
      </c>
      <c r="N24" s="3">
        <f>O24*3+P24*1</f>
        <v>6</v>
      </c>
      <c r="O24" s="3">
        <f>COUNTIF(B24:M24,"○")</f>
        <v>2</v>
      </c>
      <c r="P24" s="3">
        <f>COUNTIF(B24:M24,"△")</f>
        <v>0</v>
      </c>
      <c r="Q24" s="3">
        <f>COUNTIF(B24:M24,"●")</f>
        <v>1</v>
      </c>
      <c r="R24" s="3">
        <f>S24-T24</f>
        <v>7</v>
      </c>
      <c r="S24" s="3">
        <f>B24+E24+K24</f>
        <v>10</v>
      </c>
      <c r="T24" s="3">
        <f>D24+G24+M24</f>
        <v>3</v>
      </c>
      <c r="U24" s="26">
        <v>1</v>
      </c>
      <c r="W24" s="4"/>
    </row>
    <row r="25" spans="1:23" ht="24.75" customHeight="1">
      <c r="A25" s="28" t="s">
        <v>54</v>
      </c>
      <c r="B25" s="14">
        <v>4</v>
      </c>
      <c r="C25" s="14" t="s">
        <v>78</v>
      </c>
      <c r="D25" s="14">
        <v>0</v>
      </c>
      <c r="E25" s="12">
        <v>1</v>
      </c>
      <c r="F25" s="14" t="s">
        <v>79</v>
      </c>
      <c r="G25" s="13">
        <v>2</v>
      </c>
      <c r="H25" s="14">
        <v>2</v>
      </c>
      <c r="I25" s="14" t="s">
        <v>78</v>
      </c>
      <c r="J25" s="13">
        <v>1</v>
      </c>
      <c r="K25" s="31"/>
      <c r="L25" s="31"/>
      <c r="M25" s="31"/>
      <c r="N25" s="3">
        <f>O25*3+P25*1</f>
        <v>6</v>
      </c>
      <c r="O25" s="3">
        <f>COUNTIF(B25:M25,"○")</f>
        <v>2</v>
      </c>
      <c r="P25" s="3">
        <f>COUNTIF(B25:M25,"△")</f>
        <v>0</v>
      </c>
      <c r="Q25" s="3">
        <f>COUNTIF(B25:M25,"●")</f>
        <v>1</v>
      </c>
      <c r="R25" s="3">
        <f>S25-T25</f>
        <v>4</v>
      </c>
      <c r="S25" s="35">
        <f>B25+E25+H25</f>
        <v>7</v>
      </c>
      <c r="T25" s="35">
        <f>D25+G25+J25</f>
        <v>3</v>
      </c>
      <c r="U25" s="35">
        <v>2</v>
      </c>
      <c r="W25" s="4"/>
    </row>
    <row r="26" ht="24.75" customHeight="1"/>
    <row r="27" spans="1:23" ht="24.75" customHeight="1">
      <c r="A27" s="2" t="s">
        <v>12</v>
      </c>
      <c r="B27" s="40" t="str">
        <f>A28</f>
        <v>藤崎SC B</v>
      </c>
      <c r="C27" s="41"/>
      <c r="D27" s="42"/>
      <c r="E27" s="43" t="str">
        <f>A29</f>
        <v>☆MSS・香澄 G</v>
      </c>
      <c r="F27" s="44"/>
      <c r="G27" s="45"/>
      <c r="H27" s="43" t="str">
        <f>A30</f>
        <v>北習志野FCレッド</v>
      </c>
      <c r="I27" s="44"/>
      <c r="J27" s="45"/>
      <c r="K27" s="43" t="str">
        <f>A31</f>
        <v>船橋若松FC</v>
      </c>
      <c r="L27" s="44"/>
      <c r="M27" s="45"/>
      <c r="N27" s="3" t="s">
        <v>2</v>
      </c>
      <c r="O27" s="3" t="s">
        <v>0</v>
      </c>
      <c r="P27" s="3" t="s">
        <v>1</v>
      </c>
      <c r="Q27" s="3" t="s">
        <v>7</v>
      </c>
      <c r="R27" s="3" t="s">
        <v>5</v>
      </c>
      <c r="S27" s="3" t="s">
        <v>3</v>
      </c>
      <c r="T27" s="3" t="s">
        <v>4</v>
      </c>
      <c r="U27" s="3" t="s">
        <v>6</v>
      </c>
      <c r="W27" s="4"/>
    </row>
    <row r="28" spans="1:23" ht="24.75" customHeight="1">
      <c r="A28" s="28" t="s">
        <v>42</v>
      </c>
      <c r="B28" s="5"/>
      <c r="C28" s="6"/>
      <c r="D28" s="27"/>
      <c r="E28" s="16">
        <v>0</v>
      </c>
      <c r="F28" s="16" t="s">
        <v>102</v>
      </c>
      <c r="G28" s="16">
        <v>5</v>
      </c>
      <c r="H28" s="15">
        <v>0</v>
      </c>
      <c r="I28" s="16" t="s">
        <v>103</v>
      </c>
      <c r="J28" s="17">
        <v>0</v>
      </c>
      <c r="K28" s="16">
        <v>3</v>
      </c>
      <c r="L28" s="16" t="s">
        <v>104</v>
      </c>
      <c r="M28" s="16">
        <v>1</v>
      </c>
      <c r="N28" s="3">
        <f>O28*3+P28*1</f>
        <v>4</v>
      </c>
      <c r="O28" s="3">
        <f>COUNTIF(B28:M28,"○")</f>
        <v>1</v>
      </c>
      <c r="P28" s="3">
        <f>COUNTIF(B28:M28,"△")</f>
        <v>1</v>
      </c>
      <c r="Q28" s="3">
        <f>COUNTIF(B28:M28,"●")</f>
        <v>1</v>
      </c>
      <c r="R28" s="3">
        <f>S28-T28</f>
        <v>-3</v>
      </c>
      <c r="S28" s="3">
        <f>E28+H28+K28</f>
        <v>3</v>
      </c>
      <c r="T28" s="3">
        <f>G28+J28+M28</f>
        <v>6</v>
      </c>
      <c r="U28" s="26">
        <v>3</v>
      </c>
      <c r="W28" s="4"/>
    </row>
    <row r="29" spans="1:23" ht="24.75" customHeight="1">
      <c r="A29" s="28" t="s">
        <v>76</v>
      </c>
      <c r="B29" s="15">
        <v>5</v>
      </c>
      <c r="C29" s="16" t="s">
        <v>104</v>
      </c>
      <c r="D29" s="17">
        <v>0</v>
      </c>
      <c r="E29" s="6"/>
      <c r="F29" s="6"/>
      <c r="G29" s="6"/>
      <c r="H29" s="15">
        <v>1</v>
      </c>
      <c r="I29" s="16" t="s">
        <v>104</v>
      </c>
      <c r="J29" s="17">
        <v>0</v>
      </c>
      <c r="K29" s="16">
        <v>3</v>
      </c>
      <c r="L29" s="16" t="s">
        <v>78</v>
      </c>
      <c r="M29" s="16">
        <v>0</v>
      </c>
      <c r="N29" s="3">
        <f>O29*3+P29*1</f>
        <v>9</v>
      </c>
      <c r="O29" s="3">
        <f>COUNTIF(B29:M29,"○")</f>
        <v>3</v>
      </c>
      <c r="P29" s="3">
        <f>COUNTIF(B29:M29,"△")</f>
        <v>0</v>
      </c>
      <c r="Q29" s="3">
        <f>COUNTIF(B29:M29,"●")</f>
        <v>0</v>
      </c>
      <c r="R29" s="3">
        <f>S29-T29</f>
        <v>9</v>
      </c>
      <c r="S29" s="3">
        <f>B29+H29+K29</f>
        <v>9</v>
      </c>
      <c r="T29" s="3">
        <f>D29+J29+M29</f>
        <v>0</v>
      </c>
      <c r="U29" s="26">
        <v>1</v>
      </c>
      <c r="W29" s="4"/>
    </row>
    <row r="30" spans="1:23" ht="24.75" customHeight="1">
      <c r="A30" s="28" t="s">
        <v>77</v>
      </c>
      <c r="B30" s="15">
        <v>0</v>
      </c>
      <c r="C30" s="16" t="s">
        <v>103</v>
      </c>
      <c r="D30" s="16">
        <v>0</v>
      </c>
      <c r="E30" s="15">
        <v>0</v>
      </c>
      <c r="F30" s="16" t="s">
        <v>79</v>
      </c>
      <c r="G30" s="17">
        <v>1</v>
      </c>
      <c r="H30" s="6"/>
      <c r="I30" s="6"/>
      <c r="J30" s="27"/>
      <c r="K30" s="16">
        <v>2</v>
      </c>
      <c r="L30" s="16" t="s">
        <v>78</v>
      </c>
      <c r="M30" s="16">
        <v>0</v>
      </c>
      <c r="N30" s="3">
        <f>O30*3+P30*1</f>
        <v>4</v>
      </c>
      <c r="O30" s="3">
        <f>COUNTIF(B30:M30,"○")</f>
        <v>1</v>
      </c>
      <c r="P30" s="3">
        <f>COUNTIF(B30:M30,"△")</f>
        <v>1</v>
      </c>
      <c r="Q30" s="3">
        <f>COUNTIF(B30:M30,"●")</f>
        <v>1</v>
      </c>
      <c r="R30" s="3">
        <f>S30-T30</f>
        <v>1</v>
      </c>
      <c r="S30" s="3">
        <f>B30+E30+K30</f>
        <v>2</v>
      </c>
      <c r="T30" s="3">
        <f>D30+G30+M30</f>
        <v>1</v>
      </c>
      <c r="U30" s="26">
        <v>2</v>
      </c>
      <c r="W30" s="4"/>
    </row>
    <row r="31" spans="1:23" ht="24.75" customHeight="1">
      <c r="A31" s="28" t="s">
        <v>55</v>
      </c>
      <c r="B31" s="14">
        <v>1</v>
      </c>
      <c r="C31" s="14" t="s">
        <v>102</v>
      </c>
      <c r="D31" s="14">
        <v>3</v>
      </c>
      <c r="E31" s="12">
        <v>0</v>
      </c>
      <c r="F31" s="14" t="s">
        <v>79</v>
      </c>
      <c r="G31" s="13">
        <v>3</v>
      </c>
      <c r="H31" s="14">
        <v>0</v>
      </c>
      <c r="I31" s="14" t="s">
        <v>102</v>
      </c>
      <c r="J31" s="13">
        <v>2</v>
      </c>
      <c r="K31" s="31"/>
      <c r="L31" s="31"/>
      <c r="M31" s="31"/>
      <c r="N31" s="3">
        <f>O31*3+P31*1</f>
        <v>0</v>
      </c>
      <c r="O31" s="3">
        <f>COUNTIF(B31:M31,"○")</f>
        <v>0</v>
      </c>
      <c r="P31" s="3">
        <f>COUNTIF(B31:M31,"△")</f>
        <v>0</v>
      </c>
      <c r="Q31" s="3">
        <f>COUNTIF(B31:M31,"●")</f>
        <v>3</v>
      </c>
      <c r="R31" s="3">
        <f>S31-T31</f>
        <v>-7</v>
      </c>
      <c r="S31" s="35">
        <f>B31+E31+H31</f>
        <v>1</v>
      </c>
      <c r="T31" s="35">
        <f>D31+G31+J31</f>
        <v>8</v>
      </c>
      <c r="U31" s="35">
        <v>4</v>
      </c>
      <c r="W31" s="4"/>
    </row>
  </sheetData>
  <sheetProtection/>
  <mergeCells count="22">
    <mergeCell ref="A1:M1"/>
    <mergeCell ref="N1:U1"/>
    <mergeCell ref="B3:D3"/>
    <mergeCell ref="E3:G3"/>
    <mergeCell ref="H3:J3"/>
    <mergeCell ref="K3:M3"/>
    <mergeCell ref="B15:D15"/>
    <mergeCell ref="E15:G15"/>
    <mergeCell ref="H15:J15"/>
    <mergeCell ref="K15:M15"/>
    <mergeCell ref="B9:D9"/>
    <mergeCell ref="E9:G9"/>
    <mergeCell ref="H9:J9"/>
    <mergeCell ref="K9:M9"/>
    <mergeCell ref="B27:D27"/>
    <mergeCell ref="E27:G27"/>
    <mergeCell ref="H27:J27"/>
    <mergeCell ref="K27:M27"/>
    <mergeCell ref="B21:D21"/>
    <mergeCell ref="E21:G21"/>
    <mergeCell ref="H21:J21"/>
    <mergeCell ref="K21:M21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6">
      <selection activeCell="AF26" sqref="AF26"/>
    </sheetView>
  </sheetViews>
  <sheetFormatPr defaultColWidth="10.625" defaultRowHeight="30" customHeight="1"/>
  <cols>
    <col min="1" max="1" width="10.625" style="1" customWidth="1"/>
    <col min="2" max="13" width="3.625" style="1" customWidth="1"/>
    <col min="14" max="21" width="4.625" style="1" customWidth="1"/>
    <col min="22" max="30" width="3.625" style="1" customWidth="1"/>
    <col min="31" max="16384" width="10.625" style="1" customWidth="1"/>
  </cols>
  <sheetData>
    <row r="1" spans="1:21" ht="24.75" customHeight="1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  <c r="P1" s="47"/>
      <c r="Q1" s="47"/>
      <c r="R1" s="47"/>
      <c r="S1" s="47"/>
      <c r="T1" s="47"/>
      <c r="U1" s="47"/>
    </row>
    <row r="2" ht="24.75" customHeight="1"/>
    <row r="3" spans="1:23" ht="24.75" customHeight="1">
      <c r="A3" s="2" t="s">
        <v>13</v>
      </c>
      <c r="B3" s="49" t="str">
        <f>A4</f>
        <v>秋津SC</v>
      </c>
      <c r="C3" s="49"/>
      <c r="D3" s="49"/>
      <c r="E3" s="49" t="str">
        <f>A5</f>
        <v>☆船橋海神ｽﾎﾟｰﾂｸﾗﾌﾞ</v>
      </c>
      <c r="F3" s="49"/>
      <c r="G3" s="49"/>
      <c r="H3" s="49" t="str">
        <f>A6</f>
        <v>田喜野井FC</v>
      </c>
      <c r="I3" s="49"/>
      <c r="J3" s="49"/>
      <c r="K3" s="49" t="str">
        <f>A7</f>
        <v>八木が谷北FC</v>
      </c>
      <c r="L3" s="49"/>
      <c r="M3" s="49"/>
      <c r="N3" s="3" t="s">
        <v>2</v>
      </c>
      <c r="O3" s="3" t="s">
        <v>0</v>
      </c>
      <c r="P3" s="3" t="s">
        <v>1</v>
      </c>
      <c r="Q3" s="3" t="s">
        <v>7</v>
      </c>
      <c r="R3" s="3" t="s">
        <v>5</v>
      </c>
      <c r="S3" s="3" t="s">
        <v>3</v>
      </c>
      <c r="T3" s="3" t="s">
        <v>4</v>
      </c>
      <c r="U3" s="3" t="s">
        <v>6</v>
      </c>
      <c r="W3" s="4"/>
    </row>
    <row r="4" spans="1:23" ht="24.75" customHeight="1">
      <c r="A4" s="28" t="s">
        <v>41</v>
      </c>
      <c r="B4" s="33"/>
      <c r="C4" s="31"/>
      <c r="D4" s="34"/>
      <c r="E4" s="36">
        <v>2</v>
      </c>
      <c r="F4" s="37" t="s">
        <v>79</v>
      </c>
      <c r="G4" s="38">
        <v>5</v>
      </c>
      <c r="H4" s="36">
        <v>4</v>
      </c>
      <c r="I4" s="37" t="s">
        <v>78</v>
      </c>
      <c r="J4" s="38">
        <v>2</v>
      </c>
      <c r="K4" s="36">
        <v>1</v>
      </c>
      <c r="L4" s="37" t="s">
        <v>93</v>
      </c>
      <c r="M4" s="38">
        <v>12</v>
      </c>
      <c r="N4" s="3">
        <f>O4*3+P4*1</f>
        <v>3</v>
      </c>
      <c r="O4" s="3">
        <f>COUNTIF(B4:M4,"○")</f>
        <v>1</v>
      </c>
      <c r="P4" s="3">
        <f>COUNTIF(B4:M4,"△")</f>
        <v>0</v>
      </c>
      <c r="Q4" s="3">
        <f>COUNTIF(B4:M4,"●")</f>
        <v>2</v>
      </c>
      <c r="R4" s="3">
        <f>S4-T4</f>
        <v>-12</v>
      </c>
      <c r="S4" s="3">
        <f>E4+H4+K4</f>
        <v>7</v>
      </c>
      <c r="T4" s="3">
        <f>G4+J4+M4</f>
        <v>19</v>
      </c>
      <c r="U4" s="3">
        <v>3</v>
      </c>
      <c r="W4" s="4"/>
    </row>
    <row r="5" spans="1:23" ht="24.75" customHeight="1">
      <c r="A5" s="28" t="s">
        <v>56</v>
      </c>
      <c r="B5" s="36">
        <v>5</v>
      </c>
      <c r="C5" s="37" t="s">
        <v>88</v>
      </c>
      <c r="D5" s="38">
        <v>2</v>
      </c>
      <c r="E5" s="33"/>
      <c r="F5" s="31"/>
      <c r="G5" s="34"/>
      <c r="H5" s="36">
        <v>4</v>
      </c>
      <c r="I5" s="37" t="s">
        <v>94</v>
      </c>
      <c r="J5" s="38">
        <v>0</v>
      </c>
      <c r="K5" s="36">
        <v>0</v>
      </c>
      <c r="L5" s="37" t="s">
        <v>89</v>
      </c>
      <c r="M5" s="38">
        <v>0</v>
      </c>
      <c r="N5" s="3">
        <f>O5*3+P5*1</f>
        <v>7</v>
      </c>
      <c r="O5" s="3">
        <f>COUNTIF(B5:M5,"○")</f>
        <v>2</v>
      </c>
      <c r="P5" s="3">
        <f>COUNTIF(B5:M5,"△")</f>
        <v>1</v>
      </c>
      <c r="Q5" s="3">
        <f>COUNTIF(B5:M5,"●")</f>
        <v>0</v>
      </c>
      <c r="R5" s="3">
        <f>S5-T5</f>
        <v>7</v>
      </c>
      <c r="S5" s="3">
        <f>B5+H5+K5</f>
        <v>9</v>
      </c>
      <c r="T5" s="3">
        <f>D5+J5+M5</f>
        <v>2</v>
      </c>
      <c r="U5" s="3">
        <v>2</v>
      </c>
      <c r="W5" s="4"/>
    </row>
    <row r="6" spans="1:23" ht="24.75" customHeight="1">
      <c r="A6" s="28" t="s">
        <v>57</v>
      </c>
      <c r="B6" s="36">
        <v>2</v>
      </c>
      <c r="C6" s="37" t="s">
        <v>79</v>
      </c>
      <c r="D6" s="38">
        <v>4</v>
      </c>
      <c r="E6" s="36">
        <v>0</v>
      </c>
      <c r="F6" s="37" t="s">
        <v>79</v>
      </c>
      <c r="G6" s="38">
        <v>4</v>
      </c>
      <c r="H6" s="33"/>
      <c r="I6" s="31"/>
      <c r="J6" s="34"/>
      <c r="K6" s="36">
        <v>1</v>
      </c>
      <c r="L6" s="37" t="s">
        <v>79</v>
      </c>
      <c r="M6" s="38">
        <v>7</v>
      </c>
      <c r="N6" s="3">
        <f>O6*3+P6*1</f>
        <v>0</v>
      </c>
      <c r="O6" s="3">
        <f>COUNTIF(B6:M6,"○")</f>
        <v>0</v>
      </c>
      <c r="P6" s="3">
        <f>COUNTIF(B6:M6,"△")</f>
        <v>0</v>
      </c>
      <c r="Q6" s="3">
        <f>COUNTIF(B6:M6,"●")</f>
        <v>3</v>
      </c>
      <c r="R6" s="3">
        <f>S6-T6</f>
        <v>-12</v>
      </c>
      <c r="S6" s="3">
        <f>B6+E6+K6</f>
        <v>3</v>
      </c>
      <c r="T6" s="3">
        <f>D6+G6+M6</f>
        <v>15</v>
      </c>
      <c r="U6" s="3">
        <v>4</v>
      </c>
      <c r="W6" s="4"/>
    </row>
    <row r="7" spans="1:23" ht="24.75" customHeight="1">
      <c r="A7" s="28" t="s">
        <v>58</v>
      </c>
      <c r="B7" s="12">
        <v>12</v>
      </c>
      <c r="C7" s="14" t="s">
        <v>78</v>
      </c>
      <c r="D7" s="13">
        <v>1</v>
      </c>
      <c r="E7" s="12">
        <v>0</v>
      </c>
      <c r="F7" s="14" t="s">
        <v>85</v>
      </c>
      <c r="G7" s="13">
        <v>0</v>
      </c>
      <c r="H7" s="12">
        <v>7</v>
      </c>
      <c r="I7" s="14" t="s">
        <v>78</v>
      </c>
      <c r="J7" s="13">
        <v>1</v>
      </c>
      <c r="K7" s="33"/>
      <c r="L7" s="31"/>
      <c r="M7" s="34"/>
      <c r="N7" s="3">
        <f>O7*3+P7*1</f>
        <v>7</v>
      </c>
      <c r="O7" s="3">
        <f>COUNTIF(B7:M7,"○")</f>
        <v>2</v>
      </c>
      <c r="P7" s="3">
        <f>COUNTIF(B7:M7,"△")</f>
        <v>1</v>
      </c>
      <c r="Q7" s="3">
        <f>COUNTIF(B7:M7,"●")</f>
        <v>0</v>
      </c>
      <c r="R7" s="3">
        <f>S7-T7</f>
        <v>17</v>
      </c>
      <c r="S7" s="35">
        <f>B7+E7+H7</f>
        <v>19</v>
      </c>
      <c r="T7" s="35">
        <f>D7+G7+J7</f>
        <v>2</v>
      </c>
      <c r="U7" s="35">
        <v>1</v>
      </c>
      <c r="W7" s="4"/>
    </row>
    <row r="8" ht="24.75" customHeight="1"/>
    <row r="9" spans="1:23" ht="24.75" customHeight="1">
      <c r="A9" s="2" t="s">
        <v>14</v>
      </c>
      <c r="B9" s="40" t="str">
        <f>A10</f>
        <v>☆藤崎SC A</v>
      </c>
      <c r="C9" s="41"/>
      <c r="D9" s="42"/>
      <c r="E9" s="43" t="str">
        <f>A11</f>
        <v>船橋JYS</v>
      </c>
      <c r="F9" s="44"/>
      <c r="G9" s="45"/>
      <c r="H9" s="43" t="str">
        <f>A12</f>
        <v>船橋ｲﾚﾌﾞﾝ2002</v>
      </c>
      <c r="I9" s="44"/>
      <c r="J9" s="45"/>
      <c r="K9" s="43" t="str">
        <f>A13</f>
        <v>芝山東FC</v>
      </c>
      <c r="L9" s="44"/>
      <c r="M9" s="45"/>
      <c r="N9" s="3" t="s">
        <v>2</v>
      </c>
      <c r="O9" s="3" t="s">
        <v>0</v>
      </c>
      <c r="P9" s="3" t="s">
        <v>1</v>
      </c>
      <c r="Q9" s="3" t="s">
        <v>7</v>
      </c>
      <c r="R9" s="3" t="s">
        <v>5</v>
      </c>
      <c r="S9" s="3" t="s">
        <v>3</v>
      </c>
      <c r="T9" s="3" t="s">
        <v>4</v>
      </c>
      <c r="U9" s="3" t="s">
        <v>6</v>
      </c>
      <c r="W9" s="4"/>
    </row>
    <row r="10" spans="1:23" ht="24.75" customHeight="1">
      <c r="A10" s="28" t="s">
        <v>59</v>
      </c>
      <c r="B10" s="5"/>
      <c r="C10" s="6"/>
      <c r="D10" s="27"/>
      <c r="E10" s="16">
        <v>3</v>
      </c>
      <c r="F10" s="16" t="s">
        <v>78</v>
      </c>
      <c r="G10" s="16">
        <v>1</v>
      </c>
      <c r="H10" s="15">
        <v>3</v>
      </c>
      <c r="I10" s="16" t="s">
        <v>78</v>
      </c>
      <c r="J10" s="17">
        <v>2</v>
      </c>
      <c r="K10" s="16">
        <v>8</v>
      </c>
      <c r="L10" s="16" t="s">
        <v>78</v>
      </c>
      <c r="M10" s="16">
        <v>2</v>
      </c>
      <c r="N10" s="3">
        <f>O10*3+P10*1</f>
        <v>9</v>
      </c>
      <c r="O10" s="3">
        <f>COUNTIF(B10:M10,"○")</f>
        <v>3</v>
      </c>
      <c r="P10" s="3">
        <f>COUNTIF(B10:M10,"△")</f>
        <v>0</v>
      </c>
      <c r="Q10" s="3">
        <f>COUNTIF(B10:M10,"●")</f>
        <v>0</v>
      </c>
      <c r="R10" s="3">
        <f>S10-T10</f>
        <v>9</v>
      </c>
      <c r="S10" s="3">
        <f>E10+H10+K10</f>
        <v>14</v>
      </c>
      <c r="T10" s="3">
        <f>G10+J10+M10</f>
        <v>5</v>
      </c>
      <c r="U10" s="26">
        <v>1</v>
      </c>
      <c r="W10" s="4"/>
    </row>
    <row r="11" spans="1:23" ht="24.75" customHeight="1">
      <c r="A11" s="28" t="s">
        <v>60</v>
      </c>
      <c r="B11" s="15">
        <v>1</v>
      </c>
      <c r="C11" s="16" t="s">
        <v>79</v>
      </c>
      <c r="D11" s="17">
        <v>3</v>
      </c>
      <c r="E11" s="6"/>
      <c r="F11" s="6"/>
      <c r="G11" s="6"/>
      <c r="H11" s="15">
        <v>0</v>
      </c>
      <c r="I11" s="16" t="s">
        <v>79</v>
      </c>
      <c r="J11" s="17">
        <v>1</v>
      </c>
      <c r="K11" s="16">
        <v>3</v>
      </c>
      <c r="L11" s="16" t="s">
        <v>78</v>
      </c>
      <c r="M11" s="16">
        <v>1</v>
      </c>
      <c r="N11" s="3">
        <f>O11*3+P11*1</f>
        <v>3</v>
      </c>
      <c r="O11" s="3">
        <f>COUNTIF(B11:M11,"○")</f>
        <v>1</v>
      </c>
      <c r="P11" s="3">
        <f>COUNTIF(B11:M11,"△")</f>
        <v>0</v>
      </c>
      <c r="Q11" s="3">
        <f>COUNTIF(B11:M11,"●")</f>
        <v>2</v>
      </c>
      <c r="R11" s="3">
        <f>S11-T11</f>
        <v>-1</v>
      </c>
      <c r="S11" s="3">
        <f>B11+H11+K11</f>
        <v>4</v>
      </c>
      <c r="T11" s="3">
        <f>D11+J11+M11</f>
        <v>5</v>
      </c>
      <c r="U11" s="26">
        <v>3</v>
      </c>
      <c r="W11" s="4"/>
    </row>
    <row r="12" spans="1:23" ht="24.75" customHeight="1">
      <c r="A12" s="28" t="s">
        <v>61</v>
      </c>
      <c r="B12" s="15">
        <v>2</v>
      </c>
      <c r="C12" s="16" t="s">
        <v>79</v>
      </c>
      <c r="D12" s="16">
        <v>3</v>
      </c>
      <c r="E12" s="15">
        <v>1</v>
      </c>
      <c r="F12" s="16" t="s">
        <v>78</v>
      </c>
      <c r="G12" s="17">
        <v>0</v>
      </c>
      <c r="H12" s="6"/>
      <c r="I12" s="6"/>
      <c r="J12" s="27"/>
      <c r="K12" s="16">
        <v>3</v>
      </c>
      <c r="L12" s="16" t="s">
        <v>78</v>
      </c>
      <c r="M12" s="16">
        <v>0</v>
      </c>
      <c r="N12" s="3">
        <f>O12*3+P12*1</f>
        <v>6</v>
      </c>
      <c r="O12" s="3">
        <f>COUNTIF(B12:M12,"○")</f>
        <v>2</v>
      </c>
      <c r="P12" s="3">
        <f>COUNTIF(B12:M12,"△")</f>
        <v>0</v>
      </c>
      <c r="Q12" s="3">
        <f>COUNTIF(B12:M12,"●")</f>
        <v>1</v>
      </c>
      <c r="R12" s="3">
        <f>S12-T12</f>
        <v>3</v>
      </c>
      <c r="S12" s="3">
        <f>B12+E12+K12</f>
        <v>6</v>
      </c>
      <c r="T12" s="3">
        <f>D12+G12+M12</f>
        <v>3</v>
      </c>
      <c r="U12" s="26">
        <v>2</v>
      </c>
      <c r="W12" s="4"/>
    </row>
    <row r="13" spans="1:23" ht="24.75" customHeight="1">
      <c r="A13" s="28" t="s">
        <v>38</v>
      </c>
      <c r="B13" s="14">
        <v>2</v>
      </c>
      <c r="C13" s="14" t="s">
        <v>79</v>
      </c>
      <c r="D13" s="14">
        <v>8</v>
      </c>
      <c r="E13" s="12">
        <v>1</v>
      </c>
      <c r="F13" s="14" t="s">
        <v>87</v>
      </c>
      <c r="G13" s="13">
        <v>3</v>
      </c>
      <c r="H13" s="14">
        <v>0</v>
      </c>
      <c r="I13" s="14" t="s">
        <v>79</v>
      </c>
      <c r="J13" s="13">
        <v>3</v>
      </c>
      <c r="K13" s="31"/>
      <c r="L13" s="31"/>
      <c r="M13" s="31"/>
      <c r="N13" s="3">
        <f>O13*3+P13*1</f>
        <v>0</v>
      </c>
      <c r="O13" s="3">
        <f>COUNTIF(B13:M13,"○")</f>
        <v>0</v>
      </c>
      <c r="P13" s="3">
        <f>COUNTIF(B13:M13,"△")</f>
        <v>0</v>
      </c>
      <c r="Q13" s="3">
        <f>COUNTIF(B13:M13,"●")</f>
        <v>3</v>
      </c>
      <c r="R13" s="3">
        <f>S13-T13</f>
        <v>-11</v>
      </c>
      <c r="S13" s="35">
        <f>B13+E13+H13</f>
        <v>3</v>
      </c>
      <c r="T13" s="35">
        <f>D13+G13+J13</f>
        <v>14</v>
      </c>
      <c r="U13" s="35">
        <v>4</v>
      </c>
      <c r="W13" s="4"/>
    </row>
    <row r="14" ht="24.75" customHeight="1"/>
    <row r="15" spans="1:23" ht="24.75" customHeight="1">
      <c r="A15" s="2" t="s">
        <v>15</v>
      </c>
      <c r="B15" s="40" t="str">
        <f>A16</f>
        <v>実籾マリンスターズ</v>
      </c>
      <c r="C15" s="41"/>
      <c r="D15" s="42"/>
      <c r="E15" s="43" t="str">
        <f>A17</f>
        <v>夏見FC</v>
      </c>
      <c r="F15" s="44"/>
      <c r="G15" s="45"/>
      <c r="H15" s="43" t="str">
        <f>A18</f>
        <v>船橋法典ＦＣバルサ</v>
      </c>
      <c r="I15" s="44"/>
      <c r="J15" s="45"/>
      <c r="K15" s="43" t="str">
        <f>A19</f>
        <v>☆北習志野FCイエロー</v>
      </c>
      <c r="L15" s="44"/>
      <c r="M15" s="45"/>
      <c r="N15" s="3" t="s">
        <v>2</v>
      </c>
      <c r="O15" s="3" t="s">
        <v>0</v>
      </c>
      <c r="P15" s="3" t="s">
        <v>1</v>
      </c>
      <c r="Q15" s="3" t="s">
        <v>7</v>
      </c>
      <c r="R15" s="3" t="s">
        <v>5</v>
      </c>
      <c r="S15" s="3" t="s">
        <v>3</v>
      </c>
      <c r="T15" s="3" t="s">
        <v>4</v>
      </c>
      <c r="U15" s="3" t="s">
        <v>6</v>
      </c>
      <c r="W15" s="4"/>
    </row>
    <row r="16" spans="1:23" ht="24.75" customHeight="1">
      <c r="A16" s="28" t="s">
        <v>62</v>
      </c>
      <c r="B16" s="5"/>
      <c r="C16" s="39" t="s">
        <v>113</v>
      </c>
      <c r="D16" s="27"/>
      <c r="E16" s="16">
        <v>0</v>
      </c>
      <c r="F16" s="16" t="s">
        <v>79</v>
      </c>
      <c r="G16" s="16">
        <v>8</v>
      </c>
      <c r="H16" s="15">
        <v>1</v>
      </c>
      <c r="I16" s="16" t="s">
        <v>79</v>
      </c>
      <c r="J16" s="17">
        <v>4</v>
      </c>
      <c r="K16" s="16">
        <v>1</v>
      </c>
      <c r="L16" s="16" t="s">
        <v>79</v>
      </c>
      <c r="M16" s="16">
        <v>3</v>
      </c>
      <c r="N16" s="3">
        <f>O16*3+P16*1</f>
        <v>3</v>
      </c>
      <c r="O16" s="3">
        <f>COUNTIF(B16:M16,"○")</f>
        <v>1</v>
      </c>
      <c r="P16" s="3">
        <f>COUNTIF(B16:M16,"△")</f>
        <v>0</v>
      </c>
      <c r="Q16" s="3">
        <f>COUNTIF(B16:M16,"●")</f>
        <v>3</v>
      </c>
      <c r="R16" s="3">
        <f>S16-T16</f>
        <v>-13</v>
      </c>
      <c r="S16" s="3">
        <f>E16+H16+K16</f>
        <v>2</v>
      </c>
      <c r="T16" s="3">
        <f>G16+J16+M16</f>
        <v>15</v>
      </c>
      <c r="U16" s="26">
        <v>4</v>
      </c>
      <c r="W16" s="4"/>
    </row>
    <row r="17" spans="1:23" ht="24.75" customHeight="1">
      <c r="A17" s="28" t="s">
        <v>63</v>
      </c>
      <c r="B17" s="15">
        <v>8</v>
      </c>
      <c r="C17" s="16" t="s">
        <v>78</v>
      </c>
      <c r="D17" s="17">
        <v>0</v>
      </c>
      <c r="E17" s="6"/>
      <c r="F17" s="6"/>
      <c r="G17" s="6"/>
      <c r="H17" s="15">
        <v>4</v>
      </c>
      <c r="I17" s="16" t="s">
        <v>78</v>
      </c>
      <c r="J17" s="17">
        <v>0</v>
      </c>
      <c r="K17" s="16">
        <v>2</v>
      </c>
      <c r="L17" s="16" t="s">
        <v>85</v>
      </c>
      <c r="M17" s="16">
        <v>2</v>
      </c>
      <c r="N17" s="3">
        <f>O17*3+P17*1</f>
        <v>7</v>
      </c>
      <c r="O17" s="3">
        <f>COUNTIF(B17:M17,"○")</f>
        <v>2</v>
      </c>
      <c r="P17" s="3">
        <f>COUNTIF(B17:M17,"△")</f>
        <v>1</v>
      </c>
      <c r="Q17" s="3">
        <f>COUNTIF(B17:M17,"●")</f>
        <v>0</v>
      </c>
      <c r="R17" s="3">
        <f>S17-T17</f>
        <v>12</v>
      </c>
      <c r="S17" s="3">
        <f>B17+H17+K17</f>
        <v>14</v>
      </c>
      <c r="T17" s="3">
        <f>D17+J17+M17</f>
        <v>2</v>
      </c>
      <c r="U17" s="26">
        <v>1</v>
      </c>
      <c r="W17" s="4"/>
    </row>
    <row r="18" spans="1:23" ht="24.75" customHeight="1">
      <c r="A18" s="28" t="s">
        <v>69</v>
      </c>
      <c r="B18" s="15">
        <v>4</v>
      </c>
      <c r="C18" s="16" t="s">
        <v>106</v>
      </c>
      <c r="D18" s="16">
        <v>1</v>
      </c>
      <c r="E18" s="15">
        <v>0</v>
      </c>
      <c r="F18" s="16" t="s">
        <v>79</v>
      </c>
      <c r="G18" s="17">
        <v>4</v>
      </c>
      <c r="H18" s="6"/>
      <c r="I18" s="6"/>
      <c r="J18" s="27"/>
      <c r="K18" s="16">
        <v>0</v>
      </c>
      <c r="L18" s="16" t="s">
        <v>86</v>
      </c>
      <c r="M18" s="16">
        <v>0</v>
      </c>
      <c r="N18" s="3">
        <f>O18*3+P18*1</f>
        <v>4</v>
      </c>
      <c r="O18" s="3">
        <f>COUNTIF(B18:M18,"○")</f>
        <v>1</v>
      </c>
      <c r="P18" s="3">
        <f>COUNTIF(B18:M18,"△")</f>
        <v>1</v>
      </c>
      <c r="Q18" s="3">
        <f>COUNTIF(B18:M18,"●")</f>
        <v>1</v>
      </c>
      <c r="R18" s="3">
        <f>S18-T18</f>
        <v>-1</v>
      </c>
      <c r="S18" s="3">
        <f>B18+E18+K18</f>
        <v>4</v>
      </c>
      <c r="T18" s="3">
        <f>D18+G18+M18</f>
        <v>5</v>
      </c>
      <c r="U18" s="26">
        <v>3</v>
      </c>
      <c r="W18" s="4"/>
    </row>
    <row r="19" spans="1:23" ht="24.75" customHeight="1">
      <c r="A19" s="28" t="s">
        <v>68</v>
      </c>
      <c r="B19" s="14">
        <v>3</v>
      </c>
      <c r="C19" s="14" t="s">
        <v>78</v>
      </c>
      <c r="D19" s="14">
        <v>1</v>
      </c>
      <c r="E19" s="12">
        <v>2</v>
      </c>
      <c r="F19" s="14" t="s">
        <v>85</v>
      </c>
      <c r="G19" s="13">
        <v>2</v>
      </c>
      <c r="H19" s="14">
        <v>0</v>
      </c>
      <c r="I19" s="14" t="s">
        <v>85</v>
      </c>
      <c r="J19" s="13">
        <v>0</v>
      </c>
      <c r="K19" s="31"/>
      <c r="L19" s="31"/>
      <c r="M19" s="31"/>
      <c r="N19" s="3">
        <f>O19*3+P19*1</f>
        <v>5</v>
      </c>
      <c r="O19" s="3">
        <f>COUNTIF(B19:M19,"○")</f>
        <v>1</v>
      </c>
      <c r="P19" s="3">
        <f>COUNTIF(B19:M19,"△")</f>
        <v>2</v>
      </c>
      <c r="Q19" s="3">
        <f>COUNTIF(B19:M19,"●")</f>
        <v>0</v>
      </c>
      <c r="R19" s="3">
        <f>S19-T19</f>
        <v>2</v>
      </c>
      <c r="S19" s="35">
        <f>B19+E19+H19</f>
        <v>5</v>
      </c>
      <c r="T19" s="35">
        <f>D19+G19+J19</f>
        <v>3</v>
      </c>
      <c r="U19" s="35">
        <v>2</v>
      </c>
      <c r="W19" s="4"/>
    </row>
    <row r="20" spans="2:3" ht="24.75" customHeight="1">
      <c r="B20" s="1" t="s">
        <v>37</v>
      </c>
      <c r="C20" s="4" t="s">
        <v>113</v>
      </c>
    </row>
    <row r="21" spans="1:23" ht="24.75" customHeight="1">
      <c r="A21" s="2" t="s">
        <v>16</v>
      </c>
      <c r="B21" s="40" t="str">
        <f>A22</f>
        <v>東習志野FC</v>
      </c>
      <c r="C21" s="41"/>
      <c r="D21" s="42"/>
      <c r="E21" s="43" t="str">
        <f>A23</f>
        <v>高根東ＳＳＳホワイト</v>
      </c>
      <c r="F21" s="44"/>
      <c r="G21" s="45"/>
      <c r="H21" s="43" t="str">
        <f>A24</f>
        <v>☆船橋法典FC レアル</v>
      </c>
      <c r="I21" s="44"/>
      <c r="J21" s="45"/>
      <c r="K21" s="43" t="str">
        <f>A25</f>
        <v>葛飾FC</v>
      </c>
      <c r="L21" s="44"/>
      <c r="M21" s="45"/>
      <c r="N21" s="3" t="s">
        <v>2</v>
      </c>
      <c r="O21" s="3" t="s">
        <v>0</v>
      </c>
      <c r="P21" s="3" t="s">
        <v>1</v>
      </c>
      <c r="Q21" s="3" t="s">
        <v>7</v>
      </c>
      <c r="R21" s="3" t="s">
        <v>5</v>
      </c>
      <c r="S21" s="3" t="s">
        <v>3</v>
      </c>
      <c r="T21" s="3" t="s">
        <v>4</v>
      </c>
      <c r="U21" s="3" t="s">
        <v>6</v>
      </c>
      <c r="W21" s="4"/>
    </row>
    <row r="22" spans="1:23" ht="24.75" customHeight="1">
      <c r="A22" s="28" t="s">
        <v>64</v>
      </c>
      <c r="B22" s="5"/>
      <c r="C22" s="6"/>
      <c r="D22" s="27"/>
      <c r="E22" s="16">
        <v>3</v>
      </c>
      <c r="F22" s="16" t="s">
        <v>96</v>
      </c>
      <c r="G22" s="16">
        <v>1</v>
      </c>
      <c r="H22" s="15">
        <v>8</v>
      </c>
      <c r="I22" s="16" t="s">
        <v>96</v>
      </c>
      <c r="J22" s="17">
        <v>0</v>
      </c>
      <c r="K22" s="16">
        <v>4</v>
      </c>
      <c r="L22" s="16" t="s">
        <v>96</v>
      </c>
      <c r="M22" s="16">
        <v>2</v>
      </c>
      <c r="N22" s="3">
        <f>O22*3+P22*1</f>
        <v>9</v>
      </c>
      <c r="O22" s="3">
        <f>COUNTIF(B22:M22,"○")</f>
        <v>3</v>
      </c>
      <c r="P22" s="3">
        <f>COUNTIF(B22:M22,"△")</f>
        <v>0</v>
      </c>
      <c r="Q22" s="3">
        <f>COUNTIF(B22:M22,"●")</f>
        <v>0</v>
      </c>
      <c r="R22" s="3">
        <f>S22-T22</f>
        <v>12</v>
      </c>
      <c r="S22" s="3">
        <f>E22+H22+K22</f>
        <v>15</v>
      </c>
      <c r="T22" s="3">
        <f>G22+J22+M22</f>
        <v>3</v>
      </c>
      <c r="U22" s="26">
        <v>1</v>
      </c>
      <c r="W22" s="4"/>
    </row>
    <row r="23" spans="1:23" ht="24.75" customHeight="1">
      <c r="A23" s="28" t="s">
        <v>67</v>
      </c>
      <c r="B23" s="15">
        <v>1</v>
      </c>
      <c r="C23" s="16" t="s">
        <v>97</v>
      </c>
      <c r="D23" s="17">
        <v>3</v>
      </c>
      <c r="E23" s="6"/>
      <c r="F23" s="6"/>
      <c r="G23" s="6"/>
      <c r="H23" s="15">
        <v>4</v>
      </c>
      <c r="I23" s="16" t="s">
        <v>78</v>
      </c>
      <c r="J23" s="17">
        <v>2</v>
      </c>
      <c r="K23" s="16">
        <v>3</v>
      </c>
      <c r="L23" s="16" t="s">
        <v>81</v>
      </c>
      <c r="M23" s="16">
        <v>4</v>
      </c>
      <c r="N23" s="3">
        <f>O23*3+P23*1</f>
        <v>3</v>
      </c>
      <c r="O23" s="3">
        <f>COUNTIF(B23:M23,"○")</f>
        <v>1</v>
      </c>
      <c r="P23" s="3">
        <f>COUNTIF(B23:M23,"△")</f>
        <v>0</v>
      </c>
      <c r="Q23" s="3">
        <f>COUNTIF(B23:M23,"●")</f>
        <v>2</v>
      </c>
      <c r="R23" s="3">
        <f>S23-T23</f>
        <v>-1</v>
      </c>
      <c r="S23" s="3">
        <f>B23+H23+K23</f>
        <v>8</v>
      </c>
      <c r="T23" s="3">
        <f>D23+J23+M23</f>
        <v>9</v>
      </c>
      <c r="U23" s="26">
        <v>3</v>
      </c>
      <c r="W23" s="4"/>
    </row>
    <row r="24" spans="1:23" ht="24.75" customHeight="1">
      <c r="A24" s="28" t="s">
        <v>82</v>
      </c>
      <c r="B24" s="15">
        <v>0</v>
      </c>
      <c r="C24" s="16" t="s">
        <v>97</v>
      </c>
      <c r="D24" s="16">
        <v>8</v>
      </c>
      <c r="E24" s="15">
        <v>2</v>
      </c>
      <c r="F24" s="16" t="s">
        <v>79</v>
      </c>
      <c r="G24" s="17">
        <v>4</v>
      </c>
      <c r="H24" s="6"/>
      <c r="I24" s="6"/>
      <c r="J24" s="27"/>
      <c r="K24" s="16">
        <v>1</v>
      </c>
      <c r="L24" s="16" t="s">
        <v>79</v>
      </c>
      <c r="M24" s="16">
        <v>4</v>
      </c>
      <c r="N24" s="3">
        <f>O24*3+P24*1</f>
        <v>0</v>
      </c>
      <c r="O24" s="3">
        <f>COUNTIF(B24:M24,"○")</f>
        <v>0</v>
      </c>
      <c r="P24" s="3">
        <f>COUNTIF(B24:M24,"△")</f>
        <v>0</v>
      </c>
      <c r="Q24" s="3">
        <f>COUNTIF(B24:M24,"●")</f>
        <v>3</v>
      </c>
      <c r="R24" s="3">
        <f>S24-T24</f>
        <v>-13</v>
      </c>
      <c r="S24" s="3">
        <f>B24+E24+K24</f>
        <v>3</v>
      </c>
      <c r="T24" s="3">
        <f>D24+G24+M24</f>
        <v>16</v>
      </c>
      <c r="U24" s="26">
        <v>4</v>
      </c>
      <c r="W24" s="4"/>
    </row>
    <row r="25" spans="1:23" ht="24.75" customHeight="1">
      <c r="A25" s="28" t="s">
        <v>65</v>
      </c>
      <c r="B25" s="14">
        <v>2</v>
      </c>
      <c r="C25" s="14" t="s">
        <v>97</v>
      </c>
      <c r="D25" s="14">
        <v>4</v>
      </c>
      <c r="E25" s="12">
        <v>4</v>
      </c>
      <c r="F25" s="14" t="s">
        <v>78</v>
      </c>
      <c r="G25" s="13">
        <v>3</v>
      </c>
      <c r="H25" s="14">
        <v>4</v>
      </c>
      <c r="I25" s="14" t="s">
        <v>80</v>
      </c>
      <c r="J25" s="13">
        <v>1</v>
      </c>
      <c r="K25" s="31"/>
      <c r="L25" s="31"/>
      <c r="M25" s="31"/>
      <c r="N25" s="3">
        <f>O25*3+P25*1</f>
        <v>6</v>
      </c>
      <c r="O25" s="3">
        <f>COUNTIF(B25:M25,"○")</f>
        <v>2</v>
      </c>
      <c r="P25" s="3">
        <f>COUNTIF(B25:M25,"△")</f>
        <v>0</v>
      </c>
      <c r="Q25" s="3">
        <f>COUNTIF(B25:M25,"●")</f>
        <v>1</v>
      </c>
      <c r="R25" s="3">
        <f>S25-T25</f>
        <v>2</v>
      </c>
      <c r="S25" s="35">
        <f>B25+E25+H25</f>
        <v>10</v>
      </c>
      <c r="T25" s="35">
        <f>D25+G25+J25</f>
        <v>8</v>
      </c>
      <c r="U25" s="35">
        <v>2</v>
      </c>
      <c r="W25" s="4"/>
    </row>
    <row r="26" ht="15" customHeight="1"/>
    <row r="27" spans="1:4" ht="30" customHeight="1">
      <c r="A27" s="48" t="s">
        <v>39</v>
      </c>
      <c r="B27" s="48"/>
      <c r="C27" s="48"/>
      <c r="D27" s="48"/>
    </row>
  </sheetData>
  <sheetProtection/>
  <mergeCells count="19">
    <mergeCell ref="A1:M1"/>
    <mergeCell ref="A27:D27"/>
    <mergeCell ref="B21:D21"/>
    <mergeCell ref="E21:G21"/>
    <mergeCell ref="H21:J21"/>
    <mergeCell ref="N1:U1"/>
    <mergeCell ref="B3:D3"/>
    <mergeCell ref="E3:G3"/>
    <mergeCell ref="H3:J3"/>
    <mergeCell ref="K3:M3"/>
    <mergeCell ref="E15:G15"/>
    <mergeCell ref="K21:M21"/>
    <mergeCell ref="B9:D9"/>
    <mergeCell ref="E9:G9"/>
    <mergeCell ref="H9:J9"/>
    <mergeCell ref="K9:M9"/>
    <mergeCell ref="B15:D15"/>
    <mergeCell ref="H15:J15"/>
    <mergeCell ref="K15:M15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0">
      <selection activeCell="E30" sqref="E30"/>
    </sheetView>
  </sheetViews>
  <sheetFormatPr defaultColWidth="10.625" defaultRowHeight="30" customHeight="1"/>
  <cols>
    <col min="1" max="1" width="9.625" style="1" customWidth="1"/>
    <col min="2" max="33" width="3.625" style="1" customWidth="1"/>
    <col min="34" max="16384" width="10.625" style="1" customWidth="1"/>
  </cols>
  <sheetData>
    <row r="1" spans="1:24" ht="19.5" customHeight="1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ht="19.5" customHeight="1"/>
    <row r="3" spans="1:26" ht="19.5" customHeight="1">
      <c r="A3" s="2" t="s">
        <v>17</v>
      </c>
      <c r="B3" s="40" t="str">
        <f>A4</f>
        <v>船橋海神スポーツクラブ</v>
      </c>
      <c r="C3" s="41"/>
      <c r="D3" s="42"/>
      <c r="E3" s="43" t="str">
        <f>A5</f>
        <v>船橋イレブン2002</v>
      </c>
      <c r="F3" s="44"/>
      <c r="G3" s="45"/>
      <c r="H3" s="43" t="str">
        <f>A6</f>
        <v>☆向山イレブンSCレッド</v>
      </c>
      <c r="I3" s="44"/>
      <c r="J3" s="45"/>
      <c r="K3" s="43" t="str">
        <f>A7</f>
        <v>八木が谷北FC</v>
      </c>
      <c r="L3" s="44"/>
      <c r="M3" s="45"/>
      <c r="N3" s="50" t="str">
        <f>A8</f>
        <v>大久保SC</v>
      </c>
      <c r="O3" s="51"/>
      <c r="P3" s="52"/>
      <c r="Q3" s="3" t="s">
        <v>2</v>
      </c>
      <c r="R3" s="3" t="s">
        <v>0</v>
      </c>
      <c r="S3" s="3" t="s">
        <v>1</v>
      </c>
      <c r="T3" s="3" t="s">
        <v>7</v>
      </c>
      <c r="U3" s="3" t="s">
        <v>5</v>
      </c>
      <c r="V3" s="3" t="s">
        <v>3</v>
      </c>
      <c r="W3" s="3" t="s">
        <v>4</v>
      </c>
      <c r="X3" s="3" t="s">
        <v>6</v>
      </c>
      <c r="Z3" s="4"/>
    </row>
    <row r="4" spans="1:26" ht="19.5" customHeight="1">
      <c r="A4" s="28" t="s">
        <v>111</v>
      </c>
      <c r="B4" s="5"/>
      <c r="C4" s="6"/>
      <c r="D4" s="27"/>
      <c r="E4" s="16"/>
      <c r="F4" s="16"/>
      <c r="G4" s="16"/>
      <c r="H4" s="15"/>
      <c r="I4" s="16"/>
      <c r="J4" s="17"/>
      <c r="K4" s="16"/>
      <c r="L4" s="16"/>
      <c r="M4" s="16"/>
      <c r="N4" s="18"/>
      <c r="O4" s="11"/>
      <c r="P4" s="19"/>
      <c r="Q4" s="3">
        <f>R4*3+S4</f>
        <v>0</v>
      </c>
      <c r="R4" s="3">
        <f>COUNTIF(B4:P4,"○")</f>
        <v>0</v>
      </c>
      <c r="S4" s="3">
        <f>COUNTIF(B4:P4,"△")</f>
        <v>0</v>
      </c>
      <c r="T4" s="3">
        <f>COUNTIF(B4:P4,"●")</f>
        <v>0</v>
      </c>
      <c r="U4" s="3">
        <f>V4-W4</f>
        <v>0</v>
      </c>
      <c r="V4" s="3">
        <f>E4+H4+K4+N4</f>
        <v>0</v>
      </c>
      <c r="W4" s="3">
        <f>G4+J4+M4+P4</f>
        <v>0</v>
      </c>
      <c r="X4" s="3"/>
      <c r="Z4" s="4"/>
    </row>
    <row r="5" spans="1:26" ht="19.5" customHeight="1">
      <c r="A5" s="28" t="s">
        <v>112</v>
      </c>
      <c r="B5" s="15"/>
      <c r="C5" s="16"/>
      <c r="D5" s="17"/>
      <c r="E5" s="6"/>
      <c r="F5" s="6"/>
      <c r="G5" s="6"/>
      <c r="H5" s="15"/>
      <c r="I5" s="16"/>
      <c r="J5" s="17"/>
      <c r="K5" s="16"/>
      <c r="L5" s="16"/>
      <c r="M5" s="16"/>
      <c r="N5" s="18"/>
      <c r="O5" s="11"/>
      <c r="P5" s="19"/>
      <c r="Q5" s="3">
        <f>R5*3+S5</f>
        <v>0</v>
      </c>
      <c r="R5" s="3">
        <f>COUNTIF(B5:P5,"○")</f>
        <v>0</v>
      </c>
      <c r="S5" s="3">
        <f>COUNTIF(B5:P5,"△")</f>
        <v>0</v>
      </c>
      <c r="T5" s="3">
        <f>COUNTIF(B5:P5,"●")</f>
        <v>0</v>
      </c>
      <c r="U5" s="3">
        <f>V5-W5</f>
        <v>0</v>
      </c>
      <c r="V5" s="3">
        <f>B5+H5+K5+N5</f>
        <v>0</v>
      </c>
      <c r="W5" s="3">
        <f>D5+J5+M5+P5</f>
        <v>0</v>
      </c>
      <c r="X5" s="3"/>
      <c r="Z5" s="4"/>
    </row>
    <row r="6" spans="1:26" ht="19.5" customHeight="1">
      <c r="A6" s="28" t="s">
        <v>125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/>
      <c r="M6" s="16"/>
      <c r="N6" s="18"/>
      <c r="O6" s="11"/>
      <c r="P6" s="19"/>
      <c r="Q6" s="3">
        <f>R6*3+S6</f>
        <v>0</v>
      </c>
      <c r="R6" s="3">
        <f>COUNTIF(B6:P6,"○")</f>
        <v>0</v>
      </c>
      <c r="S6" s="3">
        <f>COUNTIF(B6:P6,"△")</f>
        <v>0</v>
      </c>
      <c r="T6" s="3">
        <f>COUNTIF(B6:P6,"●")</f>
        <v>0</v>
      </c>
      <c r="U6" s="3">
        <f>V6-W6</f>
        <v>0</v>
      </c>
      <c r="V6" s="3">
        <f>B6+E6+K6+N6</f>
        <v>0</v>
      </c>
      <c r="W6" s="3">
        <f>+D6+G6+M6+P6</f>
        <v>0</v>
      </c>
      <c r="X6" s="3"/>
      <c r="Z6" s="4"/>
    </row>
    <row r="7" spans="1:26" ht="19.5" customHeight="1">
      <c r="A7" s="28" t="s">
        <v>58</v>
      </c>
      <c r="B7" s="14"/>
      <c r="C7" s="14"/>
      <c r="D7" s="14"/>
      <c r="E7" s="12"/>
      <c r="F7" s="14"/>
      <c r="G7" s="13"/>
      <c r="H7" s="14"/>
      <c r="I7" s="14"/>
      <c r="J7" s="13"/>
      <c r="K7" s="6"/>
      <c r="L7" s="6"/>
      <c r="M7" s="6"/>
      <c r="N7" s="7"/>
      <c r="O7" s="8"/>
      <c r="P7" s="9"/>
      <c r="Q7" s="35">
        <f>R7*3+S7</f>
        <v>0</v>
      </c>
      <c r="R7" s="35">
        <f>COUNTIF(B7:P7,"○")</f>
        <v>0</v>
      </c>
      <c r="S7" s="35">
        <f>COUNTIF(B7:P7,"△")</f>
        <v>0</v>
      </c>
      <c r="T7" s="35">
        <f>COUNTIF(B7:P7,"●")</f>
        <v>0</v>
      </c>
      <c r="U7" s="3">
        <f>V7-W7</f>
        <v>0</v>
      </c>
      <c r="V7" s="25">
        <f>B7+E7+H7+N7</f>
        <v>0</v>
      </c>
      <c r="W7" s="25">
        <f>D7+G7+J7+P7</f>
        <v>0</v>
      </c>
      <c r="X7" s="35"/>
      <c r="Z7" s="4"/>
    </row>
    <row r="8" spans="1:26" ht="19.5" customHeight="1">
      <c r="A8" s="28" t="s">
        <v>46</v>
      </c>
      <c r="B8" s="29"/>
      <c r="C8" s="21"/>
      <c r="D8" s="21"/>
      <c r="E8" s="20"/>
      <c r="F8" s="21"/>
      <c r="G8" s="22"/>
      <c r="H8" s="21"/>
      <c r="I8" s="21"/>
      <c r="J8" s="22"/>
      <c r="K8" s="21"/>
      <c r="L8" s="21"/>
      <c r="M8" s="21"/>
      <c r="N8" s="30"/>
      <c r="O8" s="23"/>
      <c r="P8" s="24"/>
      <c r="Q8" s="35">
        <f>R8*3+S8</f>
        <v>0</v>
      </c>
      <c r="R8" s="35">
        <f>COUNTIF(B8:P8,"○")</f>
        <v>0</v>
      </c>
      <c r="S8" s="35">
        <f>COUNTIF(B8:P8,"△")</f>
        <v>0</v>
      </c>
      <c r="T8" s="35">
        <f>COUNTIF(B8:P8,"●")</f>
        <v>0</v>
      </c>
      <c r="U8" s="3">
        <f>V8-W8</f>
        <v>0</v>
      </c>
      <c r="V8" s="25">
        <f>B8+E8+H8+K8</f>
        <v>0</v>
      </c>
      <c r="W8" s="25">
        <f>+D8+G8+J8+M8</f>
        <v>0</v>
      </c>
      <c r="X8" s="35"/>
      <c r="Z8" s="4"/>
    </row>
    <row r="9" ht="19.5" customHeight="1"/>
    <row r="10" spans="1:26" ht="19.5" customHeight="1">
      <c r="A10" s="2" t="s">
        <v>18</v>
      </c>
      <c r="B10" s="40" t="str">
        <f>A11</f>
        <v>☆F.S.C</v>
      </c>
      <c r="C10" s="41"/>
      <c r="D10" s="42"/>
      <c r="E10" s="43" t="str">
        <f>A12</f>
        <v>VIVAIO船橋SC</v>
      </c>
      <c r="F10" s="44"/>
      <c r="G10" s="45"/>
      <c r="H10" s="43" t="str">
        <f>A13</f>
        <v>高根東SSSオレンジ</v>
      </c>
      <c r="I10" s="44"/>
      <c r="J10" s="45"/>
      <c r="K10" s="43" t="str">
        <f>A14</f>
        <v>行田西FC</v>
      </c>
      <c r="L10" s="44"/>
      <c r="M10" s="44"/>
      <c r="N10" s="5"/>
      <c r="O10" s="6"/>
      <c r="P10" s="27"/>
      <c r="Q10" s="3" t="s">
        <v>2</v>
      </c>
      <c r="R10" s="3" t="s">
        <v>0</v>
      </c>
      <c r="S10" s="3" t="s">
        <v>1</v>
      </c>
      <c r="T10" s="3" t="s">
        <v>7</v>
      </c>
      <c r="U10" s="3" t="s">
        <v>5</v>
      </c>
      <c r="V10" s="3" t="s">
        <v>3</v>
      </c>
      <c r="W10" s="3" t="s">
        <v>4</v>
      </c>
      <c r="X10" s="3" t="s">
        <v>6</v>
      </c>
      <c r="Z10" s="4"/>
    </row>
    <row r="11" spans="1:26" ht="19.5" customHeight="1">
      <c r="A11" s="28" t="s">
        <v>128</v>
      </c>
      <c r="B11" s="5"/>
      <c r="C11" s="6"/>
      <c r="D11" s="27"/>
      <c r="E11" s="16"/>
      <c r="F11" s="16"/>
      <c r="G11" s="16"/>
      <c r="H11" s="15"/>
      <c r="I11" s="16"/>
      <c r="J11" s="17"/>
      <c r="K11" s="16"/>
      <c r="L11" s="16"/>
      <c r="M11" s="16"/>
      <c r="N11" s="5"/>
      <c r="O11" s="6"/>
      <c r="P11" s="27"/>
      <c r="Q11" s="3">
        <f>R11*3+S11</f>
        <v>0</v>
      </c>
      <c r="R11" s="3">
        <f>COUNTIF(B11:P11,"○")</f>
        <v>0</v>
      </c>
      <c r="S11" s="3">
        <f>COUNTIF(B11:P11,"△")</f>
        <v>0</v>
      </c>
      <c r="T11" s="3">
        <f>COUNTIF(B11:P11,"●")</f>
        <v>0</v>
      </c>
      <c r="U11" s="3">
        <f>V11-W11</f>
        <v>0</v>
      </c>
      <c r="V11" s="3">
        <f>E11+H11+K11</f>
        <v>0</v>
      </c>
      <c r="W11" s="3">
        <f>G11+J11+M11</f>
        <v>0</v>
      </c>
      <c r="X11" s="3"/>
      <c r="Z11" s="4"/>
    </row>
    <row r="12" spans="1:26" ht="19.5" customHeight="1">
      <c r="A12" s="28" t="s">
        <v>48</v>
      </c>
      <c r="B12" s="15"/>
      <c r="C12" s="16"/>
      <c r="D12" s="17"/>
      <c r="E12" s="6"/>
      <c r="F12" s="6"/>
      <c r="G12" s="6"/>
      <c r="H12" s="15"/>
      <c r="I12" s="16"/>
      <c r="J12" s="17"/>
      <c r="K12" s="16"/>
      <c r="L12" s="16"/>
      <c r="M12" s="16"/>
      <c r="N12" s="5"/>
      <c r="O12" s="6"/>
      <c r="P12" s="27"/>
      <c r="Q12" s="3">
        <f>R12*3+S12</f>
        <v>0</v>
      </c>
      <c r="R12" s="3">
        <f>COUNTIF(B12:P12,"○")</f>
        <v>0</v>
      </c>
      <c r="S12" s="3">
        <f>COUNTIF(B12:P12,"△")</f>
        <v>0</v>
      </c>
      <c r="T12" s="3">
        <f>COUNTIF(B12:P12,"●")</f>
        <v>0</v>
      </c>
      <c r="U12" s="3">
        <f>V12-W12</f>
        <v>0</v>
      </c>
      <c r="V12" s="3">
        <f>B12+H12+K12</f>
        <v>0</v>
      </c>
      <c r="W12" s="3">
        <f>D12+J12+M12</f>
        <v>0</v>
      </c>
      <c r="X12" s="3"/>
      <c r="Z12" s="4"/>
    </row>
    <row r="13" spans="1:26" ht="19.5" customHeight="1">
      <c r="A13" s="28" t="s">
        <v>110</v>
      </c>
      <c r="B13" s="15"/>
      <c r="C13" s="16"/>
      <c r="D13" s="16"/>
      <c r="E13" s="15"/>
      <c r="F13" s="16"/>
      <c r="G13" s="17"/>
      <c r="H13" s="6"/>
      <c r="I13" s="6"/>
      <c r="J13" s="27"/>
      <c r="K13" s="16"/>
      <c r="L13" s="16"/>
      <c r="M13" s="16"/>
      <c r="N13" s="5"/>
      <c r="O13" s="6"/>
      <c r="P13" s="27"/>
      <c r="Q13" s="3">
        <f>R13*3+S13</f>
        <v>0</v>
      </c>
      <c r="R13" s="3">
        <f>COUNTIF(B13:P13,"○")</f>
        <v>0</v>
      </c>
      <c r="S13" s="3">
        <f>COUNTIF(B13:P13,"△")</f>
        <v>0</v>
      </c>
      <c r="T13" s="3">
        <f>COUNTIF(B13:P13,"●")</f>
        <v>0</v>
      </c>
      <c r="U13" s="3">
        <f>V13-W13</f>
        <v>0</v>
      </c>
      <c r="V13" s="3">
        <f>B13+E13+K13</f>
        <v>0</v>
      </c>
      <c r="W13" s="3">
        <f>D13+G13+M13</f>
        <v>0</v>
      </c>
      <c r="X13" s="3"/>
      <c r="Z13" s="4"/>
    </row>
    <row r="14" spans="1:26" ht="19.5" customHeight="1">
      <c r="A14" s="28" t="s">
        <v>109</v>
      </c>
      <c r="B14" s="14"/>
      <c r="C14" s="14"/>
      <c r="D14" s="14"/>
      <c r="E14" s="12"/>
      <c r="F14" s="14"/>
      <c r="G14" s="13"/>
      <c r="H14" s="14"/>
      <c r="I14" s="14"/>
      <c r="J14" s="13"/>
      <c r="K14" s="31"/>
      <c r="L14" s="31"/>
      <c r="M14" s="31"/>
      <c r="N14" s="33"/>
      <c r="O14" s="31"/>
      <c r="P14" s="34"/>
      <c r="Q14" s="35">
        <f>R14*3+S14</f>
        <v>0</v>
      </c>
      <c r="R14" s="35">
        <f>COUNTIF(B14:P14,"○")</f>
        <v>0</v>
      </c>
      <c r="S14" s="35">
        <f>COUNTIF(B14:P14,"△")</f>
        <v>0</v>
      </c>
      <c r="T14" s="35">
        <f>COUNTIF(B14:P14,"●")</f>
        <v>0</v>
      </c>
      <c r="U14" s="3">
        <f>V14-W14</f>
        <v>0</v>
      </c>
      <c r="V14" s="35">
        <f>B14+E14+H14</f>
        <v>0</v>
      </c>
      <c r="W14" s="35">
        <f>D14+G14+J14</f>
        <v>0</v>
      </c>
      <c r="X14" s="35"/>
      <c r="Z14" s="4"/>
    </row>
    <row r="15" ht="19.5" customHeight="1"/>
    <row r="16" spans="1:26" ht="19.5" customHeight="1">
      <c r="A16" s="2" t="s">
        <v>19</v>
      </c>
      <c r="B16" s="40" t="str">
        <f>A17</f>
        <v>北習志野FCレッド</v>
      </c>
      <c r="C16" s="41"/>
      <c r="D16" s="42"/>
      <c r="E16" s="43" t="str">
        <f>A18</f>
        <v>☆MSS・香澄G</v>
      </c>
      <c r="F16" s="44"/>
      <c r="G16" s="45"/>
      <c r="H16" s="43" t="str">
        <f>A19</f>
        <v>FC MIYAMA EAST</v>
      </c>
      <c r="I16" s="44"/>
      <c r="J16" s="45"/>
      <c r="K16" s="43" t="str">
        <f>A20</f>
        <v>北習志野FCイエロー</v>
      </c>
      <c r="L16" s="44"/>
      <c r="M16" s="45"/>
      <c r="N16" s="50" t="str">
        <f>A21</f>
        <v>夏見FC</v>
      </c>
      <c r="O16" s="51"/>
      <c r="P16" s="52"/>
      <c r="Q16" s="3" t="s">
        <v>2</v>
      </c>
      <c r="R16" s="3" t="s">
        <v>0</v>
      </c>
      <c r="S16" s="3" t="s">
        <v>1</v>
      </c>
      <c r="T16" s="3" t="s">
        <v>7</v>
      </c>
      <c r="U16" s="3" t="s">
        <v>5</v>
      </c>
      <c r="V16" s="3" t="s">
        <v>3</v>
      </c>
      <c r="W16" s="3" t="s">
        <v>4</v>
      </c>
      <c r="X16" s="3" t="s">
        <v>6</v>
      </c>
      <c r="Z16" s="4"/>
    </row>
    <row r="17" spans="1:26" ht="19.5" customHeight="1">
      <c r="A17" s="28" t="s">
        <v>77</v>
      </c>
      <c r="B17" s="5"/>
      <c r="C17" s="6"/>
      <c r="D17" s="27"/>
      <c r="E17" s="16"/>
      <c r="F17" s="16"/>
      <c r="G17" s="16"/>
      <c r="H17" s="15"/>
      <c r="I17" s="16"/>
      <c r="J17" s="17"/>
      <c r="K17" s="16"/>
      <c r="L17" s="16"/>
      <c r="M17" s="16"/>
      <c r="N17" s="18"/>
      <c r="O17" s="11"/>
      <c r="P17" s="19"/>
      <c r="Q17" s="3">
        <f>R17*3+S17</f>
        <v>0</v>
      </c>
      <c r="R17" s="3">
        <f>COUNTIF(B17:P17,"○")</f>
        <v>0</v>
      </c>
      <c r="S17" s="3">
        <f>COUNTIF(B17:P17,"△")</f>
        <v>0</v>
      </c>
      <c r="T17" s="3">
        <f>COUNTIF(B17:P17,"●")</f>
        <v>0</v>
      </c>
      <c r="U17" s="3">
        <f>V17-W17</f>
        <v>0</v>
      </c>
      <c r="V17" s="3">
        <f>E17+H17+K17+N17</f>
        <v>0</v>
      </c>
      <c r="W17" s="3">
        <f>G17+J17+M17+P17</f>
        <v>0</v>
      </c>
      <c r="X17" s="26"/>
      <c r="Z17" s="4"/>
    </row>
    <row r="18" spans="1:26" ht="19.5" customHeight="1">
      <c r="A18" s="28" t="s">
        <v>127</v>
      </c>
      <c r="B18" s="15"/>
      <c r="C18" s="16"/>
      <c r="D18" s="17"/>
      <c r="E18" s="6"/>
      <c r="F18" s="6"/>
      <c r="G18" s="6"/>
      <c r="H18" s="15"/>
      <c r="I18" s="16"/>
      <c r="J18" s="17"/>
      <c r="K18" s="16"/>
      <c r="L18" s="16"/>
      <c r="M18" s="16"/>
      <c r="N18" s="18"/>
      <c r="O18" s="11"/>
      <c r="P18" s="19"/>
      <c r="Q18" s="3">
        <f>R18*3+S18</f>
        <v>0</v>
      </c>
      <c r="R18" s="3">
        <f>COUNTIF(B18:P18,"○")</f>
        <v>0</v>
      </c>
      <c r="S18" s="3">
        <f>COUNTIF(B18:P18,"△")</f>
        <v>0</v>
      </c>
      <c r="T18" s="3">
        <f>COUNTIF(B18:P18,"●")</f>
        <v>0</v>
      </c>
      <c r="U18" s="3">
        <f>V18-W18</f>
        <v>0</v>
      </c>
      <c r="V18" s="3">
        <f>B18+H18+K18+N18</f>
        <v>0</v>
      </c>
      <c r="W18" s="3">
        <f>D18+J18+M18+P18</f>
        <v>0</v>
      </c>
      <c r="X18" s="26"/>
      <c r="Z18" s="4"/>
    </row>
    <row r="19" spans="1:26" ht="19.5" customHeight="1">
      <c r="A19" s="28" t="s">
        <v>107</v>
      </c>
      <c r="B19" s="15"/>
      <c r="C19" s="16"/>
      <c r="D19" s="16"/>
      <c r="E19" s="15"/>
      <c r="F19" s="16"/>
      <c r="G19" s="17"/>
      <c r="H19" s="6"/>
      <c r="I19" s="6"/>
      <c r="J19" s="27"/>
      <c r="K19" s="16"/>
      <c r="L19" s="16"/>
      <c r="M19" s="16"/>
      <c r="N19" s="18"/>
      <c r="O19" s="11"/>
      <c r="P19" s="19"/>
      <c r="Q19" s="3">
        <f>R19*3+S19</f>
        <v>0</v>
      </c>
      <c r="R19" s="3">
        <f>COUNTIF(B19:P19,"○")</f>
        <v>0</v>
      </c>
      <c r="S19" s="3">
        <f>COUNTIF(B19:P19,"△")</f>
        <v>0</v>
      </c>
      <c r="T19" s="3">
        <f>COUNTIF(B19:P19,"●")</f>
        <v>0</v>
      </c>
      <c r="U19" s="3">
        <f>V19-W19</f>
        <v>0</v>
      </c>
      <c r="V19" s="3">
        <f>B19+E19+K19+N19</f>
        <v>0</v>
      </c>
      <c r="W19" s="3">
        <f>+D19+G19+M19+P19</f>
        <v>0</v>
      </c>
      <c r="X19" s="26"/>
      <c r="Z19" s="4"/>
    </row>
    <row r="20" spans="1:26" ht="19.5" customHeight="1">
      <c r="A20" s="28" t="s">
        <v>114</v>
      </c>
      <c r="B20" s="14"/>
      <c r="C20" s="14"/>
      <c r="D20" s="14"/>
      <c r="E20" s="12"/>
      <c r="F20" s="14"/>
      <c r="G20" s="13"/>
      <c r="H20" s="14"/>
      <c r="I20" s="14"/>
      <c r="J20" s="13"/>
      <c r="K20" s="6"/>
      <c r="L20" s="6"/>
      <c r="M20" s="6"/>
      <c r="N20" s="7"/>
      <c r="O20" s="8"/>
      <c r="P20" s="9"/>
      <c r="Q20" s="35">
        <f>R20*3+S20</f>
        <v>0</v>
      </c>
      <c r="R20" s="35">
        <f>COUNTIF(B20:P20,"○")</f>
        <v>0</v>
      </c>
      <c r="S20" s="35">
        <f>COUNTIF(B20:P20,"△")</f>
        <v>0</v>
      </c>
      <c r="T20" s="35">
        <f>COUNTIF(B20:P20,"●")</f>
        <v>0</v>
      </c>
      <c r="U20" s="3">
        <f>V20-W20</f>
        <v>0</v>
      </c>
      <c r="V20" s="25">
        <f>B20+E20+H20+N20</f>
        <v>0</v>
      </c>
      <c r="W20" s="25">
        <f>D20+G20+J20+P20</f>
        <v>0</v>
      </c>
      <c r="X20" s="10"/>
      <c r="Z20" s="4"/>
    </row>
    <row r="21" spans="1:26" ht="19.5" customHeight="1">
      <c r="A21" s="28" t="s">
        <v>63</v>
      </c>
      <c r="B21" s="29"/>
      <c r="C21" s="21"/>
      <c r="D21" s="21"/>
      <c r="E21" s="20"/>
      <c r="F21" s="21"/>
      <c r="G21" s="22"/>
      <c r="H21" s="21"/>
      <c r="I21" s="21"/>
      <c r="J21" s="22"/>
      <c r="K21" s="21"/>
      <c r="L21" s="21"/>
      <c r="M21" s="21"/>
      <c r="N21" s="30"/>
      <c r="O21" s="23"/>
      <c r="P21" s="24"/>
      <c r="Q21" s="35">
        <f>R21*3+S21</f>
        <v>0</v>
      </c>
      <c r="R21" s="35">
        <f>COUNTIF(B21:P21,"○")</f>
        <v>0</v>
      </c>
      <c r="S21" s="35">
        <f>COUNTIF(B21:P21,"△")</f>
        <v>0</v>
      </c>
      <c r="T21" s="35">
        <f>COUNTIF(B21:P21,"●")</f>
        <v>0</v>
      </c>
      <c r="U21" s="3">
        <f>V21-W21</f>
        <v>0</v>
      </c>
      <c r="V21" s="25">
        <f>B21+E21+H21+K21</f>
        <v>0</v>
      </c>
      <c r="W21" s="25">
        <f>+D21+G21+J21+M21</f>
        <v>0</v>
      </c>
      <c r="X21" s="25"/>
      <c r="Z21" s="4"/>
    </row>
    <row r="22" ht="19.5" customHeight="1"/>
    <row r="23" spans="1:26" ht="19.5" customHeight="1">
      <c r="A23" s="2" t="s">
        <v>20</v>
      </c>
      <c r="B23" s="40" t="str">
        <f>A24</f>
        <v>藤崎SC A</v>
      </c>
      <c r="C23" s="41"/>
      <c r="D23" s="42"/>
      <c r="E23" s="43" t="str">
        <f>A25</f>
        <v>葛飾FC</v>
      </c>
      <c r="F23" s="44"/>
      <c r="G23" s="45"/>
      <c r="H23" s="43" t="str">
        <f>A26</f>
        <v>☆東習志野FC</v>
      </c>
      <c r="I23" s="44"/>
      <c r="J23" s="45"/>
      <c r="K23" s="43" t="str">
        <f>A27</f>
        <v>船橋丸山FC</v>
      </c>
      <c r="L23" s="44"/>
      <c r="M23" s="44"/>
      <c r="N23" s="5"/>
      <c r="O23" s="6"/>
      <c r="P23" s="27"/>
      <c r="Q23" s="3" t="s">
        <v>2</v>
      </c>
      <c r="R23" s="3" t="s">
        <v>0</v>
      </c>
      <c r="S23" s="3" t="s">
        <v>1</v>
      </c>
      <c r="T23" s="3" t="s">
        <v>7</v>
      </c>
      <c r="U23" s="3" t="s">
        <v>5</v>
      </c>
      <c r="V23" s="3" t="s">
        <v>3</v>
      </c>
      <c r="W23" s="3" t="s">
        <v>4</v>
      </c>
      <c r="X23" s="3" t="s">
        <v>6</v>
      </c>
      <c r="Z23" s="4"/>
    </row>
    <row r="24" spans="1:26" ht="19.5" customHeight="1">
      <c r="A24" s="28" t="s">
        <v>108</v>
      </c>
      <c r="B24" s="5"/>
      <c r="C24" s="6"/>
      <c r="D24" s="27"/>
      <c r="E24" s="16"/>
      <c r="F24" s="16"/>
      <c r="G24" s="16"/>
      <c r="H24" s="15"/>
      <c r="I24" s="16"/>
      <c r="J24" s="17"/>
      <c r="K24" s="16"/>
      <c r="L24" s="16"/>
      <c r="M24" s="16"/>
      <c r="N24" s="5"/>
      <c r="O24" s="6"/>
      <c r="P24" s="27"/>
      <c r="Q24" s="3">
        <f>R24*3+S24</f>
        <v>0</v>
      </c>
      <c r="R24" s="3">
        <f>COUNTIF(B24:P24,"○")</f>
        <v>0</v>
      </c>
      <c r="S24" s="3">
        <f>COUNTIF(B24:P24,"△")</f>
        <v>0</v>
      </c>
      <c r="T24" s="3">
        <f>COUNTIF(B24:P24,"●")</f>
        <v>0</v>
      </c>
      <c r="U24" s="3">
        <f>V24-W24</f>
        <v>0</v>
      </c>
      <c r="V24" s="3">
        <f>E24+H24+K24</f>
        <v>0</v>
      </c>
      <c r="W24" s="3">
        <f>G24+J24+M24</f>
        <v>0</v>
      </c>
      <c r="X24" s="26"/>
      <c r="Z24" s="4"/>
    </row>
    <row r="25" spans="1:26" ht="19.5" customHeight="1">
      <c r="A25" s="28" t="s">
        <v>65</v>
      </c>
      <c r="B25" s="15"/>
      <c r="C25" s="16"/>
      <c r="D25" s="17"/>
      <c r="E25" s="6"/>
      <c r="F25" s="6"/>
      <c r="G25" s="6"/>
      <c r="H25" s="15"/>
      <c r="I25" s="16"/>
      <c r="J25" s="17"/>
      <c r="K25" s="16"/>
      <c r="L25" s="16"/>
      <c r="M25" s="16"/>
      <c r="N25" s="5"/>
      <c r="O25" s="6"/>
      <c r="P25" s="27"/>
      <c r="Q25" s="3">
        <f>R25*3+S25</f>
        <v>0</v>
      </c>
      <c r="R25" s="3">
        <f>COUNTIF(B25:P25,"○")</f>
        <v>0</v>
      </c>
      <c r="S25" s="3">
        <f>COUNTIF(B25:P25,"△")</f>
        <v>0</v>
      </c>
      <c r="T25" s="3">
        <f>COUNTIF(B25:P25,"●")</f>
        <v>0</v>
      </c>
      <c r="U25" s="3">
        <f>V25-W25</f>
        <v>0</v>
      </c>
      <c r="V25" s="3">
        <f>B25+H25+K25</f>
        <v>0</v>
      </c>
      <c r="W25" s="3">
        <f>D25+J25+M25</f>
        <v>0</v>
      </c>
      <c r="X25" s="26"/>
      <c r="Z25" s="4"/>
    </row>
    <row r="26" spans="1:26" ht="19.5" customHeight="1">
      <c r="A26" s="28" t="s">
        <v>126</v>
      </c>
      <c r="B26" s="15"/>
      <c r="C26" s="16"/>
      <c r="D26" s="16"/>
      <c r="E26" s="15"/>
      <c r="F26" s="16"/>
      <c r="G26" s="17"/>
      <c r="H26" s="6"/>
      <c r="I26" s="6"/>
      <c r="J26" s="27"/>
      <c r="K26" s="16"/>
      <c r="L26" s="16"/>
      <c r="M26" s="16"/>
      <c r="N26" s="5"/>
      <c r="O26" s="6"/>
      <c r="P26" s="27"/>
      <c r="Q26" s="3">
        <f>R26*3+S26</f>
        <v>0</v>
      </c>
      <c r="R26" s="3">
        <f>COUNTIF(B26:P26,"○")</f>
        <v>0</v>
      </c>
      <c r="S26" s="3">
        <f>COUNTIF(B26:P26,"△")</f>
        <v>0</v>
      </c>
      <c r="T26" s="3">
        <f>COUNTIF(B26:P26,"●")</f>
        <v>0</v>
      </c>
      <c r="U26" s="3">
        <f>V26-W26</f>
        <v>0</v>
      </c>
      <c r="V26" s="3">
        <f>B26+E26+K26</f>
        <v>0</v>
      </c>
      <c r="W26" s="3">
        <f>D26+G26+M26</f>
        <v>0</v>
      </c>
      <c r="X26" s="26"/>
      <c r="Z26" s="4"/>
    </row>
    <row r="27" spans="1:26" ht="19.5" customHeight="1">
      <c r="A27" s="28" t="s">
        <v>54</v>
      </c>
      <c r="B27" s="14"/>
      <c r="C27" s="14"/>
      <c r="D27" s="14"/>
      <c r="E27" s="12"/>
      <c r="F27" s="14"/>
      <c r="G27" s="13"/>
      <c r="H27" s="14"/>
      <c r="I27" s="14"/>
      <c r="J27" s="13"/>
      <c r="K27" s="31"/>
      <c r="L27" s="31"/>
      <c r="M27" s="31"/>
      <c r="N27" s="33"/>
      <c r="O27" s="31"/>
      <c r="P27" s="34"/>
      <c r="Q27" s="35">
        <f>R27*3+S27</f>
        <v>0</v>
      </c>
      <c r="R27" s="35">
        <f>COUNTIF(B27:P27,"○")</f>
        <v>0</v>
      </c>
      <c r="S27" s="35">
        <f>COUNTIF(B27:P27,"△")</f>
        <v>0</v>
      </c>
      <c r="T27" s="35">
        <f>COUNTIF(B27:P27,"●")</f>
        <v>0</v>
      </c>
      <c r="U27" s="3">
        <f>V27-W27</f>
        <v>0</v>
      </c>
      <c r="V27" s="35">
        <f>B27+E27+H27</f>
        <v>0</v>
      </c>
      <c r="W27" s="35">
        <f>D27+G27+J27</f>
        <v>0</v>
      </c>
      <c r="X27" s="25"/>
      <c r="Z27" s="4"/>
    </row>
    <row r="28" ht="19.5" customHeight="1"/>
    <row r="29" spans="2:16" ht="19.5" customHeight="1">
      <c r="B29" s="54" t="s">
        <v>23</v>
      </c>
      <c r="C29" s="54"/>
      <c r="D29" s="54"/>
      <c r="E29" s="53" t="s">
        <v>133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ht="19.5" customHeight="1"/>
    <row r="31" spans="3:15" ht="19.5" customHeight="1">
      <c r="C31" s="53" t="s">
        <v>24</v>
      </c>
      <c r="D31" s="53"/>
      <c r="E31" s="53"/>
      <c r="G31" s="54" t="s">
        <v>28</v>
      </c>
      <c r="H31" s="54"/>
      <c r="I31" s="54"/>
      <c r="K31" s="1" t="s">
        <v>36</v>
      </c>
      <c r="M31" s="54" t="s">
        <v>29</v>
      </c>
      <c r="N31" s="54"/>
      <c r="O31" s="54"/>
    </row>
    <row r="32" ht="19.5" customHeight="1"/>
    <row r="33" spans="3:15" ht="19.5" customHeight="1">
      <c r="C33" s="53" t="s">
        <v>25</v>
      </c>
      <c r="D33" s="53"/>
      <c r="E33" s="53"/>
      <c r="G33" s="54" t="s">
        <v>30</v>
      </c>
      <c r="H33" s="54"/>
      <c r="I33" s="54"/>
      <c r="K33" s="1" t="s">
        <v>36</v>
      </c>
      <c r="M33" s="54" t="s">
        <v>31</v>
      </c>
      <c r="N33" s="54"/>
      <c r="O33" s="54"/>
    </row>
    <row r="34" ht="19.5" customHeight="1"/>
    <row r="35" spans="3:15" ht="19.5" customHeight="1">
      <c r="C35" s="53" t="s">
        <v>26</v>
      </c>
      <c r="D35" s="53"/>
      <c r="E35" s="53"/>
      <c r="G35" s="54" t="s">
        <v>32</v>
      </c>
      <c r="H35" s="54"/>
      <c r="I35" s="54"/>
      <c r="K35" s="1" t="s">
        <v>36</v>
      </c>
      <c r="M35" s="54" t="s">
        <v>34</v>
      </c>
      <c r="N35" s="54"/>
      <c r="O35" s="54"/>
    </row>
    <row r="36" ht="19.5" customHeight="1"/>
    <row r="37" spans="3:15" ht="19.5" customHeight="1">
      <c r="C37" s="53" t="s">
        <v>27</v>
      </c>
      <c r="D37" s="53"/>
      <c r="E37" s="53"/>
      <c r="G37" s="54" t="s">
        <v>33</v>
      </c>
      <c r="H37" s="54"/>
      <c r="I37" s="54"/>
      <c r="K37" s="1" t="s">
        <v>36</v>
      </c>
      <c r="M37" s="54" t="s">
        <v>35</v>
      </c>
      <c r="N37" s="54"/>
      <c r="O37" s="54"/>
    </row>
    <row r="38" ht="19.5" customHeight="1"/>
  </sheetData>
  <sheetProtection/>
  <mergeCells count="34">
    <mergeCell ref="B29:D29"/>
    <mergeCell ref="E29:P29"/>
    <mergeCell ref="C33:E33"/>
    <mergeCell ref="G31:I31"/>
    <mergeCell ref="M31:O31"/>
    <mergeCell ref="G33:I33"/>
    <mergeCell ref="M33:O33"/>
    <mergeCell ref="B23:D23"/>
    <mergeCell ref="E23:G23"/>
    <mergeCell ref="C31:E31"/>
    <mergeCell ref="H23:J23"/>
    <mergeCell ref="E16:G16"/>
    <mergeCell ref="H16:J16"/>
    <mergeCell ref="K16:M16"/>
    <mergeCell ref="B10:D10"/>
    <mergeCell ref="E10:G10"/>
    <mergeCell ref="H10:J10"/>
    <mergeCell ref="K10:M10"/>
    <mergeCell ref="C35:E35"/>
    <mergeCell ref="C37:E37"/>
    <mergeCell ref="G35:I35"/>
    <mergeCell ref="M35:O35"/>
    <mergeCell ref="G37:I37"/>
    <mergeCell ref="M37:O37"/>
    <mergeCell ref="K23:M23"/>
    <mergeCell ref="A1:N1"/>
    <mergeCell ref="O1:X1"/>
    <mergeCell ref="E3:G3"/>
    <mergeCell ref="H3:J3"/>
    <mergeCell ref="K3:M3"/>
    <mergeCell ref="B3:D3"/>
    <mergeCell ref="N3:P3"/>
    <mergeCell ref="N16:P16"/>
    <mergeCell ref="B16:D16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0">
      <selection activeCell="A26" sqref="A26"/>
    </sheetView>
  </sheetViews>
  <sheetFormatPr defaultColWidth="10.625" defaultRowHeight="30" customHeight="1"/>
  <cols>
    <col min="1" max="1" width="9.625" style="1" customWidth="1"/>
    <col min="2" max="33" width="3.625" style="1" customWidth="1"/>
    <col min="34" max="16384" width="10.625" style="1" customWidth="1"/>
  </cols>
  <sheetData>
    <row r="1" spans="1:24" ht="19.5" customHeight="1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ht="19.5" customHeight="1"/>
    <row r="3" spans="1:26" ht="19.5" customHeight="1">
      <c r="A3" s="2" t="s">
        <v>21</v>
      </c>
      <c r="B3" s="40" t="str">
        <f>A4</f>
        <v>鷺沼FC</v>
      </c>
      <c r="C3" s="41"/>
      <c r="D3" s="42"/>
      <c r="E3" s="43" t="str">
        <f>A5</f>
        <v>大久保東FC</v>
      </c>
      <c r="F3" s="44"/>
      <c r="G3" s="45"/>
      <c r="H3" s="43" t="str">
        <f>A6</f>
        <v>☆芝山東FC</v>
      </c>
      <c r="I3" s="44"/>
      <c r="J3" s="45"/>
      <c r="K3" s="43" t="str">
        <f>A7</f>
        <v>船橋法典FCレアル</v>
      </c>
      <c r="L3" s="44"/>
      <c r="M3" s="45"/>
      <c r="N3" s="50" t="str">
        <f>A8</f>
        <v>船橋法典FCバルサ</v>
      </c>
      <c r="O3" s="51"/>
      <c r="P3" s="52"/>
      <c r="Q3" s="3" t="s">
        <v>2</v>
      </c>
      <c r="R3" s="3" t="s">
        <v>0</v>
      </c>
      <c r="S3" s="3" t="s">
        <v>1</v>
      </c>
      <c r="T3" s="3" t="s">
        <v>7</v>
      </c>
      <c r="U3" s="3" t="s">
        <v>5</v>
      </c>
      <c r="V3" s="3" t="s">
        <v>3</v>
      </c>
      <c r="W3" s="3" t="s">
        <v>4</v>
      </c>
      <c r="X3" s="3" t="s">
        <v>6</v>
      </c>
      <c r="Z3" s="4"/>
    </row>
    <row r="4" spans="1:26" ht="19.5" customHeight="1">
      <c r="A4" s="28" t="s">
        <v>115</v>
      </c>
      <c r="B4" s="5"/>
      <c r="C4" s="6"/>
      <c r="D4" s="27"/>
      <c r="E4" s="16"/>
      <c r="F4" s="16"/>
      <c r="G4" s="16"/>
      <c r="H4" s="15"/>
      <c r="I4" s="16"/>
      <c r="J4" s="17"/>
      <c r="K4" s="16"/>
      <c r="L4" s="16"/>
      <c r="M4" s="16"/>
      <c r="N4" s="18"/>
      <c r="O4" s="11"/>
      <c r="P4" s="19"/>
      <c r="Q4" s="3">
        <f>R4*3+S4</f>
        <v>0</v>
      </c>
      <c r="R4" s="3">
        <f>COUNTIF(B4:P4,"○")</f>
        <v>0</v>
      </c>
      <c r="S4" s="3">
        <f>COUNTIF(B4:P4,"△")</f>
        <v>0</v>
      </c>
      <c r="T4" s="3">
        <f>COUNTIF(B4:P4,"●")</f>
        <v>0</v>
      </c>
      <c r="U4" s="3">
        <f>V4-W4</f>
        <v>0</v>
      </c>
      <c r="V4" s="3">
        <f>E4+H4+K4+N4</f>
        <v>0</v>
      </c>
      <c r="W4" s="3">
        <f>G4+J4+M4+P4</f>
        <v>0</v>
      </c>
      <c r="X4" s="26"/>
      <c r="Z4" s="4"/>
    </row>
    <row r="5" spans="1:26" ht="19.5" customHeight="1">
      <c r="A5" s="28" t="s">
        <v>116</v>
      </c>
      <c r="B5" s="15"/>
      <c r="C5" s="16"/>
      <c r="D5" s="17"/>
      <c r="E5" s="6"/>
      <c r="F5" s="6"/>
      <c r="G5" s="6"/>
      <c r="H5" s="15"/>
      <c r="I5" s="16"/>
      <c r="J5" s="17"/>
      <c r="K5" s="16"/>
      <c r="L5" s="16"/>
      <c r="M5" s="16"/>
      <c r="N5" s="18"/>
      <c r="O5" s="11"/>
      <c r="P5" s="19"/>
      <c r="Q5" s="3">
        <f>R5*3+S5</f>
        <v>0</v>
      </c>
      <c r="R5" s="3">
        <f>COUNTIF(B5:P5,"○")</f>
        <v>0</v>
      </c>
      <c r="S5" s="3">
        <f>COUNTIF(B5:P5,"△")</f>
        <v>0</v>
      </c>
      <c r="T5" s="3">
        <f>COUNTIF(B5:P5,"●")</f>
        <v>0</v>
      </c>
      <c r="U5" s="3">
        <f>V5-W5</f>
        <v>0</v>
      </c>
      <c r="V5" s="3">
        <f>B5+H5+K5+N5</f>
        <v>0</v>
      </c>
      <c r="W5" s="3">
        <f>D5+J5+M5+P5</f>
        <v>0</v>
      </c>
      <c r="X5" s="26"/>
      <c r="Z5" s="4"/>
    </row>
    <row r="6" spans="1:26" ht="19.5" customHeight="1">
      <c r="A6" s="28" t="s">
        <v>129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/>
      <c r="M6" s="16"/>
      <c r="N6" s="18"/>
      <c r="O6" s="11"/>
      <c r="P6" s="19"/>
      <c r="Q6" s="3">
        <f>R6*3+S6</f>
        <v>0</v>
      </c>
      <c r="R6" s="3">
        <f>COUNTIF(B6:P6,"○")</f>
        <v>0</v>
      </c>
      <c r="S6" s="3">
        <f>COUNTIF(B6:P6,"△")</f>
        <v>0</v>
      </c>
      <c r="T6" s="3">
        <f>COUNTIF(B6:P6,"●")</f>
        <v>0</v>
      </c>
      <c r="U6" s="3">
        <f>V6-W6</f>
        <v>0</v>
      </c>
      <c r="V6" s="3">
        <f>B6+E6+K6+N6</f>
        <v>0</v>
      </c>
      <c r="W6" s="3">
        <f>+D6+G6+M6+P6</f>
        <v>0</v>
      </c>
      <c r="X6" s="26"/>
      <c r="Z6" s="4"/>
    </row>
    <row r="7" spans="1:26" ht="19.5" customHeight="1">
      <c r="A7" s="28" t="s">
        <v>123</v>
      </c>
      <c r="B7" s="14"/>
      <c r="C7" s="14"/>
      <c r="D7" s="14"/>
      <c r="E7" s="12"/>
      <c r="F7" s="14"/>
      <c r="G7" s="13"/>
      <c r="H7" s="14"/>
      <c r="I7" s="14"/>
      <c r="J7" s="13"/>
      <c r="K7" s="6"/>
      <c r="L7" s="6"/>
      <c r="M7" s="6"/>
      <c r="N7" s="7"/>
      <c r="O7" s="8"/>
      <c r="P7" s="9"/>
      <c r="Q7" s="35">
        <f>R7*3+S7</f>
        <v>0</v>
      </c>
      <c r="R7" s="35">
        <f>COUNTIF(B7:P7,"○")</f>
        <v>0</v>
      </c>
      <c r="S7" s="35">
        <f>COUNTIF(B7:P7,"△")</f>
        <v>0</v>
      </c>
      <c r="T7" s="35">
        <f>COUNTIF(B7:P7,"●")</f>
        <v>0</v>
      </c>
      <c r="U7" s="3">
        <f>V7-W7</f>
        <v>0</v>
      </c>
      <c r="V7" s="25">
        <f>B7+E7+H7+N7</f>
        <v>0</v>
      </c>
      <c r="W7" s="25">
        <f>D7+G7+J7+P7</f>
        <v>0</v>
      </c>
      <c r="X7" s="10"/>
      <c r="Z7" s="4"/>
    </row>
    <row r="8" spans="1:26" ht="19.5" customHeight="1">
      <c r="A8" s="28" t="s">
        <v>124</v>
      </c>
      <c r="B8" s="29"/>
      <c r="C8" s="21"/>
      <c r="D8" s="21"/>
      <c r="E8" s="20"/>
      <c r="F8" s="21"/>
      <c r="G8" s="22"/>
      <c r="H8" s="21"/>
      <c r="I8" s="21"/>
      <c r="J8" s="22"/>
      <c r="K8" s="21"/>
      <c r="L8" s="21"/>
      <c r="M8" s="21"/>
      <c r="N8" s="30"/>
      <c r="O8" s="23"/>
      <c r="P8" s="24"/>
      <c r="Q8" s="35">
        <f>R8*3+S8</f>
        <v>0</v>
      </c>
      <c r="R8" s="35">
        <f>COUNTIF(B8:P8,"○")</f>
        <v>0</v>
      </c>
      <c r="S8" s="35">
        <f>COUNTIF(B8:P8,"△")</f>
        <v>0</v>
      </c>
      <c r="T8" s="35">
        <f>COUNTIF(B8:P8,"●")</f>
        <v>0</v>
      </c>
      <c r="U8" s="3">
        <f>V8-W8</f>
        <v>0</v>
      </c>
      <c r="V8" s="25">
        <f>B8+E8+H8+K8</f>
        <v>0</v>
      </c>
      <c r="W8" s="25">
        <f>+D8+G8+J8+M8</f>
        <v>0</v>
      </c>
      <c r="X8" s="25"/>
      <c r="Z8" s="4"/>
    </row>
    <row r="9" ht="19.5" customHeight="1"/>
    <row r="10" spans="1:26" ht="19.5" customHeight="1">
      <c r="A10" s="2" t="s">
        <v>22</v>
      </c>
      <c r="B10" s="40" t="str">
        <f>A11</f>
        <v>☆実籾マリンスターズ</v>
      </c>
      <c r="C10" s="41"/>
      <c r="D10" s="42"/>
      <c r="E10" s="43" t="str">
        <f>A12</f>
        <v>藤崎SC B</v>
      </c>
      <c r="F10" s="44"/>
      <c r="G10" s="45"/>
      <c r="H10" s="43" t="str">
        <f>A13</f>
        <v>MSS・香澄Y</v>
      </c>
      <c r="I10" s="44"/>
      <c r="J10" s="45"/>
      <c r="K10" s="43" t="str">
        <f>A14</f>
        <v>谷津SCオーシャン</v>
      </c>
      <c r="L10" s="44"/>
      <c r="M10" s="44"/>
      <c r="N10" s="5"/>
      <c r="O10" s="6"/>
      <c r="P10" s="27"/>
      <c r="Q10" s="3" t="s">
        <v>2</v>
      </c>
      <c r="R10" s="3" t="s">
        <v>0</v>
      </c>
      <c r="S10" s="3" t="s">
        <v>1</v>
      </c>
      <c r="T10" s="3" t="s">
        <v>7</v>
      </c>
      <c r="U10" s="3" t="s">
        <v>5</v>
      </c>
      <c r="V10" s="3" t="s">
        <v>3</v>
      </c>
      <c r="W10" s="3" t="s">
        <v>4</v>
      </c>
      <c r="X10" s="3" t="s">
        <v>6</v>
      </c>
      <c r="Z10" s="4"/>
    </row>
    <row r="11" spans="1:26" ht="19.5" customHeight="1">
      <c r="A11" s="28" t="s">
        <v>130</v>
      </c>
      <c r="B11" s="5"/>
      <c r="C11" s="6"/>
      <c r="D11" s="27"/>
      <c r="E11" s="16"/>
      <c r="F11" s="16"/>
      <c r="G11" s="16"/>
      <c r="H11" s="15"/>
      <c r="I11" s="16"/>
      <c r="J11" s="17"/>
      <c r="K11" s="16"/>
      <c r="L11" s="16"/>
      <c r="M11" s="16"/>
      <c r="N11" s="5"/>
      <c r="O11" s="6"/>
      <c r="P11" s="27"/>
      <c r="Q11" s="3">
        <f>R11*3+S11</f>
        <v>0</v>
      </c>
      <c r="R11" s="3">
        <f>COUNTIF(B11:P11,"○")</f>
        <v>0</v>
      </c>
      <c r="S11" s="3">
        <f>COUNTIF(B11:P11,"△")</f>
        <v>0</v>
      </c>
      <c r="T11" s="3">
        <f>COUNTIF(B11:P11,"●")</f>
        <v>0</v>
      </c>
      <c r="U11" s="3">
        <f>V11-W11</f>
        <v>0</v>
      </c>
      <c r="V11" s="3">
        <f>E11+H11+K11</f>
        <v>0</v>
      </c>
      <c r="W11" s="3">
        <f>G11+J11+M11</f>
        <v>0</v>
      </c>
      <c r="X11" s="26"/>
      <c r="Z11" s="4"/>
    </row>
    <row r="12" spans="1:26" ht="19.5" customHeight="1">
      <c r="A12" s="28" t="s">
        <v>42</v>
      </c>
      <c r="B12" s="15"/>
      <c r="C12" s="16"/>
      <c r="D12" s="17"/>
      <c r="E12" s="6"/>
      <c r="F12" s="6"/>
      <c r="G12" s="6"/>
      <c r="H12" s="15"/>
      <c r="I12" s="16"/>
      <c r="J12" s="17"/>
      <c r="K12" s="16"/>
      <c r="L12" s="16"/>
      <c r="M12" s="16"/>
      <c r="N12" s="5"/>
      <c r="O12" s="6"/>
      <c r="P12" s="27"/>
      <c r="Q12" s="3">
        <f>R12*3+S12</f>
        <v>0</v>
      </c>
      <c r="R12" s="3">
        <f>COUNTIF(B12:P12,"○")</f>
        <v>0</v>
      </c>
      <c r="S12" s="3">
        <f>COUNTIF(B12:P12,"△")</f>
        <v>0</v>
      </c>
      <c r="T12" s="3">
        <f>COUNTIF(B12:P12,"●")</f>
        <v>0</v>
      </c>
      <c r="U12" s="3">
        <f>V12-W12</f>
        <v>0</v>
      </c>
      <c r="V12" s="3">
        <f>B12+H12+K12</f>
        <v>0</v>
      </c>
      <c r="W12" s="3">
        <f>D12+J12+M12</f>
        <v>0</v>
      </c>
      <c r="X12" s="26"/>
      <c r="Z12" s="4"/>
    </row>
    <row r="13" spans="1:26" ht="19.5" customHeight="1">
      <c r="A13" s="28" t="s">
        <v>119</v>
      </c>
      <c r="B13" s="15"/>
      <c r="C13" s="16"/>
      <c r="D13" s="16"/>
      <c r="E13" s="15"/>
      <c r="F13" s="16"/>
      <c r="G13" s="17"/>
      <c r="H13" s="6"/>
      <c r="I13" s="6"/>
      <c r="J13" s="27"/>
      <c r="K13" s="16"/>
      <c r="L13" s="16"/>
      <c r="M13" s="16"/>
      <c r="N13" s="5"/>
      <c r="O13" s="6"/>
      <c r="P13" s="27"/>
      <c r="Q13" s="3">
        <f>R13*3+S13</f>
        <v>0</v>
      </c>
      <c r="R13" s="3">
        <f>COUNTIF(B13:P13,"○")</f>
        <v>0</v>
      </c>
      <c r="S13" s="3">
        <f>COUNTIF(B13:P13,"△")</f>
        <v>0</v>
      </c>
      <c r="T13" s="3">
        <f>COUNTIF(B13:P13,"●")</f>
        <v>0</v>
      </c>
      <c r="U13" s="3">
        <f>V13-W13</f>
        <v>0</v>
      </c>
      <c r="V13" s="3">
        <f>B13+E13+K13</f>
        <v>0</v>
      </c>
      <c r="W13" s="3">
        <f>D13+G13+M13</f>
        <v>0</v>
      </c>
      <c r="X13" s="26"/>
      <c r="Z13" s="4"/>
    </row>
    <row r="14" spans="1:26" ht="19.5" customHeight="1">
      <c r="A14" s="28" t="s">
        <v>121</v>
      </c>
      <c r="B14" s="14"/>
      <c r="C14" s="14"/>
      <c r="D14" s="14"/>
      <c r="E14" s="12"/>
      <c r="F14" s="14"/>
      <c r="G14" s="13"/>
      <c r="H14" s="14"/>
      <c r="I14" s="14"/>
      <c r="J14" s="13"/>
      <c r="K14" s="31"/>
      <c r="L14" s="31"/>
      <c r="M14" s="31"/>
      <c r="N14" s="33"/>
      <c r="O14" s="31"/>
      <c r="P14" s="34"/>
      <c r="Q14" s="35">
        <f>R14*3+S14</f>
        <v>0</v>
      </c>
      <c r="R14" s="35">
        <f>COUNTIF(B14:P14,"○")</f>
        <v>0</v>
      </c>
      <c r="S14" s="35">
        <f>COUNTIF(B14:P14,"△")</f>
        <v>0</v>
      </c>
      <c r="T14" s="35">
        <f>COUNTIF(B14:P14,"●")</f>
        <v>0</v>
      </c>
      <c r="U14" s="3">
        <f>V14-W14</f>
        <v>0</v>
      </c>
      <c r="V14" s="35">
        <f>B14+E14+H14</f>
        <v>0</v>
      </c>
      <c r="W14" s="35">
        <f>D14+G14+J14</f>
        <v>0</v>
      </c>
      <c r="X14" s="25"/>
      <c r="Z14" s="4"/>
    </row>
    <row r="15" ht="19.5" customHeight="1"/>
    <row r="16" spans="1:26" ht="19.5" customHeight="1">
      <c r="A16" s="2" t="s">
        <v>43</v>
      </c>
      <c r="B16" s="40" t="str">
        <f>A17</f>
        <v>☆船橋JYS</v>
      </c>
      <c r="C16" s="41"/>
      <c r="D16" s="42"/>
      <c r="E16" s="43" t="str">
        <f>A18</f>
        <v>向山イレブンSCホワイト</v>
      </c>
      <c r="F16" s="44"/>
      <c r="G16" s="45"/>
      <c r="H16" s="43" t="str">
        <f>A19</f>
        <v>田喜野井FC</v>
      </c>
      <c r="I16" s="44"/>
      <c r="J16" s="45"/>
      <c r="K16" s="43" t="str">
        <f>A20</f>
        <v>谷津SCスカイ</v>
      </c>
      <c r="L16" s="44"/>
      <c r="M16" s="45"/>
      <c r="N16" s="50" t="str">
        <f>A21</f>
        <v>薬園台SC</v>
      </c>
      <c r="O16" s="51"/>
      <c r="P16" s="52"/>
      <c r="Q16" s="3" t="s">
        <v>2</v>
      </c>
      <c r="R16" s="3" t="s">
        <v>0</v>
      </c>
      <c r="S16" s="3" t="s">
        <v>1</v>
      </c>
      <c r="T16" s="3" t="s">
        <v>7</v>
      </c>
      <c r="U16" s="3" t="s">
        <v>5</v>
      </c>
      <c r="V16" s="3" t="s">
        <v>3</v>
      </c>
      <c r="W16" s="3" t="s">
        <v>4</v>
      </c>
      <c r="X16" s="3" t="s">
        <v>6</v>
      </c>
      <c r="Z16" s="4"/>
    </row>
    <row r="17" spans="1:26" ht="19.5" customHeight="1">
      <c r="A17" s="28" t="s">
        <v>131</v>
      </c>
      <c r="B17" s="5"/>
      <c r="C17" s="6"/>
      <c r="D17" s="27"/>
      <c r="E17" s="16"/>
      <c r="F17" s="16"/>
      <c r="G17" s="16"/>
      <c r="H17" s="15"/>
      <c r="I17" s="16"/>
      <c r="J17" s="17"/>
      <c r="K17" s="16"/>
      <c r="L17" s="16"/>
      <c r="M17" s="16"/>
      <c r="N17" s="18"/>
      <c r="O17" s="11"/>
      <c r="P17" s="19"/>
      <c r="Q17" s="3">
        <f>R17*3+S17</f>
        <v>0</v>
      </c>
      <c r="R17" s="3">
        <f>COUNTIF(B17:P17,"○")</f>
        <v>0</v>
      </c>
      <c r="S17" s="3">
        <f>COUNTIF(B17:P17,"△")</f>
        <v>0</v>
      </c>
      <c r="T17" s="3">
        <f>COUNTIF(B17:P17,"●")</f>
        <v>0</v>
      </c>
      <c r="U17" s="3">
        <f>V17-W17</f>
        <v>0</v>
      </c>
      <c r="V17" s="3">
        <f>E17+H17+K17+N17</f>
        <v>0</v>
      </c>
      <c r="W17" s="3">
        <f>G17+J17+M17+P17</f>
        <v>0</v>
      </c>
      <c r="X17" s="26"/>
      <c r="Z17" s="4"/>
    </row>
    <row r="18" spans="1:26" ht="19.5" customHeight="1">
      <c r="A18" s="28" t="s">
        <v>120</v>
      </c>
      <c r="B18" s="15"/>
      <c r="C18" s="16"/>
      <c r="D18" s="17"/>
      <c r="E18" s="6"/>
      <c r="F18" s="6"/>
      <c r="G18" s="6"/>
      <c r="H18" s="15"/>
      <c r="I18" s="16"/>
      <c r="J18" s="17"/>
      <c r="K18" s="16"/>
      <c r="L18" s="16"/>
      <c r="M18" s="16"/>
      <c r="N18" s="18"/>
      <c r="O18" s="11"/>
      <c r="P18" s="19"/>
      <c r="Q18" s="3">
        <f>R18*3+S18</f>
        <v>0</v>
      </c>
      <c r="R18" s="3">
        <f>COUNTIF(B18:P18,"○")</f>
        <v>0</v>
      </c>
      <c r="S18" s="3">
        <f>COUNTIF(B18:P18,"△")</f>
        <v>0</v>
      </c>
      <c r="T18" s="3">
        <f>COUNTIF(B18:P18,"●")</f>
        <v>0</v>
      </c>
      <c r="U18" s="3">
        <f>V18-W18</f>
        <v>0</v>
      </c>
      <c r="V18" s="3">
        <f>B18+H18+K18+N18</f>
        <v>0</v>
      </c>
      <c r="W18" s="3">
        <f>D18+J18+M18+P18</f>
        <v>0</v>
      </c>
      <c r="X18" s="26"/>
      <c r="Z18" s="4"/>
    </row>
    <row r="19" spans="1:26" ht="19.5" customHeight="1">
      <c r="A19" s="28" t="s">
        <v>57</v>
      </c>
      <c r="B19" s="15"/>
      <c r="C19" s="16"/>
      <c r="D19" s="16"/>
      <c r="E19" s="15"/>
      <c r="F19" s="16"/>
      <c r="G19" s="17"/>
      <c r="H19" s="6"/>
      <c r="I19" s="6"/>
      <c r="J19" s="27"/>
      <c r="K19" s="16"/>
      <c r="L19" s="16"/>
      <c r="M19" s="16"/>
      <c r="N19" s="18"/>
      <c r="O19" s="11"/>
      <c r="P19" s="19"/>
      <c r="Q19" s="3">
        <f>R19*3+S19</f>
        <v>0</v>
      </c>
      <c r="R19" s="3">
        <f>COUNTIF(B19:P19,"○")</f>
        <v>0</v>
      </c>
      <c r="S19" s="3">
        <f>COUNTIF(B19:P19,"△")</f>
        <v>0</v>
      </c>
      <c r="T19" s="3">
        <f>COUNTIF(B19:P19,"●")</f>
        <v>0</v>
      </c>
      <c r="U19" s="3">
        <f>V19-W19</f>
        <v>0</v>
      </c>
      <c r="V19" s="3">
        <f>B19+E19+K19+N19</f>
        <v>0</v>
      </c>
      <c r="W19" s="3">
        <f>+D19+G19+M19+P19</f>
        <v>0</v>
      </c>
      <c r="X19" s="26"/>
      <c r="Z19" s="4"/>
    </row>
    <row r="20" spans="1:26" ht="19.5" customHeight="1">
      <c r="A20" s="28" t="s">
        <v>122</v>
      </c>
      <c r="B20" s="14"/>
      <c r="C20" s="14"/>
      <c r="D20" s="14"/>
      <c r="E20" s="12"/>
      <c r="F20" s="14"/>
      <c r="G20" s="13"/>
      <c r="H20" s="14"/>
      <c r="I20" s="14"/>
      <c r="J20" s="13"/>
      <c r="K20" s="6"/>
      <c r="L20" s="6"/>
      <c r="M20" s="6"/>
      <c r="N20" s="7"/>
      <c r="O20" s="8"/>
      <c r="P20" s="9"/>
      <c r="Q20" s="35">
        <f>R20*3+S20</f>
        <v>0</v>
      </c>
      <c r="R20" s="35">
        <f>COUNTIF(B20:P20,"○")</f>
        <v>0</v>
      </c>
      <c r="S20" s="35">
        <f>COUNTIF(B20:P20,"△")</f>
        <v>0</v>
      </c>
      <c r="T20" s="35">
        <f>COUNTIF(B20:P20,"●")</f>
        <v>0</v>
      </c>
      <c r="U20" s="3">
        <f>V20-W20</f>
        <v>0</v>
      </c>
      <c r="V20" s="25">
        <f>B20+E20+H20+N20</f>
        <v>0</v>
      </c>
      <c r="W20" s="25">
        <f>D20+G20+J20+P20</f>
        <v>0</v>
      </c>
      <c r="X20" s="10"/>
      <c r="Z20" s="4"/>
    </row>
    <row r="21" spans="1:26" ht="19.5" customHeight="1">
      <c r="A21" s="28" t="s">
        <v>47</v>
      </c>
      <c r="B21" s="29"/>
      <c r="C21" s="21"/>
      <c r="D21" s="21"/>
      <c r="E21" s="20"/>
      <c r="F21" s="21"/>
      <c r="G21" s="22"/>
      <c r="H21" s="21"/>
      <c r="I21" s="21"/>
      <c r="J21" s="22"/>
      <c r="K21" s="21"/>
      <c r="L21" s="21"/>
      <c r="M21" s="21"/>
      <c r="N21" s="30"/>
      <c r="O21" s="23"/>
      <c r="P21" s="24"/>
      <c r="Q21" s="35">
        <f>R21*3+S21</f>
        <v>0</v>
      </c>
      <c r="R21" s="35">
        <f>COUNTIF(B21:P21,"○")</f>
        <v>0</v>
      </c>
      <c r="S21" s="35">
        <f>COUNTIF(B21:P21,"△")</f>
        <v>0</v>
      </c>
      <c r="T21" s="35">
        <f>COUNTIF(B21:P21,"●")</f>
        <v>0</v>
      </c>
      <c r="U21" s="3">
        <f>V21-W21</f>
        <v>0</v>
      </c>
      <c r="V21" s="25">
        <f>B21+E21+H21+K21</f>
        <v>0</v>
      </c>
      <c r="W21" s="25">
        <f>+D21+G21+J21+M21</f>
        <v>0</v>
      </c>
      <c r="X21" s="25"/>
      <c r="Z21" s="4"/>
    </row>
    <row r="22" ht="19.5" customHeight="1"/>
    <row r="23" spans="1:26" ht="19.5" customHeight="1">
      <c r="A23" s="2" t="s">
        <v>44</v>
      </c>
      <c r="B23" s="40" t="str">
        <f>A24</f>
        <v>行田東FC</v>
      </c>
      <c r="C23" s="41"/>
      <c r="D23" s="42"/>
      <c r="E23" s="43" t="str">
        <f>A25</f>
        <v>☆秋津SC</v>
      </c>
      <c r="F23" s="44"/>
      <c r="G23" s="45"/>
      <c r="H23" s="43" t="str">
        <f>A26</f>
        <v>船橋若松FC</v>
      </c>
      <c r="I23" s="44"/>
      <c r="J23" s="45"/>
      <c r="K23" s="43" t="str">
        <f>A27</f>
        <v>高根東SSSホワイト</v>
      </c>
      <c r="L23" s="44"/>
      <c r="M23" s="44"/>
      <c r="N23" s="5"/>
      <c r="O23" s="6"/>
      <c r="P23" s="27"/>
      <c r="Q23" s="3" t="s">
        <v>2</v>
      </c>
      <c r="R23" s="3" t="s">
        <v>0</v>
      </c>
      <c r="S23" s="3" t="s">
        <v>1</v>
      </c>
      <c r="T23" s="3" t="s">
        <v>7</v>
      </c>
      <c r="U23" s="3" t="s">
        <v>5</v>
      </c>
      <c r="V23" s="3" t="s">
        <v>3</v>
      </c>
      <c r="W23" s="3" t="s">
        <v>4</v>
      </c>
      <c r="X23" s="3" t="s">
        <v>6</v>
      </c>
      <c r="Z23" s="4"/>
    </row>
    <row r="24" spans="1:26" ht="19.5" customHeight="1">
      <c r="A24" s="28" t="s">
        <v>117</v>
      </c>
      <c r="B24" s="5"/>
      <c r="C24" s="6"/>
      <c r="D24" s="27"/>
      <c r="E24" s="16"/>
      <c r="F24" s="16"/>
      <c r="G24" s="16"/>
      <c r="H24" s="15"/>
      <c r="I24" s="16"/>
      <c r="J24" s="17"/>
      <c r="K24" s="16"/>
      <c r="L24" s="16"/>
      <c r="M24" s="16"/>
      <c r="N24" s="5"/>
      <c r="O24" s="6"/>
      <c r="P24" s="27"/>
      <c r="Q24" s="3">
        <f>R24*3+S24</f>
        <v>0</v>
      </c>
      <c r="R24" s="3">
        <f>COUNTIF(B24:P24,"○")</f>
        <v>0</v>
      </c>
      <c r="S24" s="3">
        <f>COUNTIF(B24:P24,"△")</f>
        <v>0</v>
      </c>
      <c r="T24" s="3">
        <f>COUNTIF(B24:P24,"●")</f>
        <v>0</v>
      </c>
      <c r="U24" s="3">
        <f>V24-W24</f>
        <v>0</v>
      </c>
      <c r="V24" s="3">
        <f>E24+H24+K24</f>
        <v>0</v>
      </c>
      <c r="W24" s="3">
        <f>G24+J24+M24</f>
        <v>0</v>
      </c>
      <c r="X24" s="26"/>
      <c r="Z24" s="4"/>
    </row>
    <row r="25" spans="1:26" ht="19.5" customHeight="1">
      <c r="A25" s="28" t="s">
        <v>132</v>
      </c>
      <c r="B25" s="15"/>
      <c r="C25" s="16"/>
      <c r="D25" s="17"/>
      <c r="E25" s="6"/>
      <c r="F25" s="6"/>
      <c r="G25" s="6"/>
      <c r="H25" s="15"/>
      <c r="I25" s="16"/>
      <c r="J25" s="17"/>
      <c r="K25" s="16"/>
      <c r="L25" s="16"/>
      <c r="M25" s="16"/>
      <c r="N25" s="5"/>
      <c r="O25" s="6"/>
      <c r="P25" s="27"/>
      <c r="Q25" s="3">
        <f>R25*3+S25</f>
        <v>0</v>
      </c>
      <c r="R25" s="3">
        <f>COUNTIF(B25:P25,"○")</f>
        <v>0</v>
      </c>
      <c r="S25" s="3">
        <f>COUNTIF(B25:P25,"△")</f>
        <v>0</v>
      </c>
      <c r="T25" s="3">
        <f>COUNTIF(B25:P25,"●")</f>
        <v>0</v>
      </c>
      <c r="U25" s="3">
        <f>V25-W25</f>
        <v>0</v>
      </c>
      <c r="V25" s="3">
        <f>B25+H25+K25</f>
        <v>0</v>
      </c>
      <c r="W25" s="3">
        <f>D25+J25+M25</f>
        <v>0</v>
      </c>
      <c r="X25" s="26"/>
      <c r="Z25" s="4"/>
    </row>
    <row r="26" spans="1:26" ht="19.5" customHeight="1">
      <c r="A26" s="28" t="s">
        <v>55</v>
      </c>
      <c r="B26" s="15"/>
      <c r="C26" s="16"/>
      <c r="D26" s="16"/>
      <c r="E26" s="15"/>
      <c r="F26" s="16"/>
      <c r="G26" s="17"/>
      <c r="H26" s="6"/>
      <c r="I26" s="6"/>
      <c r="J26" s="27"/>
      <c r="K26" s="16"/>
      <c r="L26" s="16"/>
      <c r="M26" s="16"/>
      <c r="N26" s="5"/>
      <c r="O26" s="6"/>
      <c r="P26" s="27"/>
      <c r="Q26" s="3">
        <f>R26*3+S26</f>
        <v>0</v>
      </c>
      <c r="R26" s="3">
        <f>COUNTIF(B26:P26,"○")</f>
        <v>0</v>
      </c>
      <c r="S26" s="3">
        <f>COUNTIF(B26:P26,"△")</f>
        <v>0</v>
      </c>
      <c r="T26" s="3">
        <f>COUNTIF(B26:P26,"●")</f>
        <v>0</v>
      </c>
      <c r="U26" s="3">
        <f>V26-W26</f>
        <v>0</v>
      </c>
      <c r="V26" s="3">
        <f>B26+E26+K26</f>
        <v>0</v>
      </c>
      <c r="W26" s="3">
        <f>D26+G26+M26</f>
        <v>0</v>
      </c>
      <c r="X26" s="26"/>
      <c r="Z26" s="4"/>
    </row>
    <row r="27" spans="1:26" ht="19.5" customHeight="1">
      <c r="A27" s="28" t="s">
        <v>118</v>
      </c>
      <c r="B27" s="14"/>
      <c r="C27" s="14"/>
      <c r="D27" s="14"/>
      <c r="E27" s="12"/>
      <c r="F27" s="14"/>
      <c r="G27" s="13"/>
      <c r="H27" s="14"/>
      <c r="I27" s="14"/>
      <c r="J27" s="13"/>
      <c r="K27" s="31"/>
      <c r="L27" s="31"/>
      <c r="M27" s="31"/>
      <c r="N27" s="33"/>
      <c r="O27" s="31"/>
      <c r="P27" s="34"/>
      <c r="Q27" s="35">
        <f>R27*3+S27</f>
        <v>0</v>
      </c>
      <c r="R27" s="35">
        <f>COUNTIF(B27:P27,"○")</f>
        <v>0</v>
      </c>
      <c r="S27" s="35">
        <f>COUNTIF(B27:P27,"△")</f>
        <v>0</v>
      </c>
      <c r="T27" s="35">
        <f>COUNTIF(B27:P27,"●")</f>
        <v>0</v>
      </c>
      <c r="U27" s="3">
        <f>V27-W27</f>
        <v>0</v>
      </c>
      <c r="V27" s="35">
        <f>B27+E27+H27</f>
        <v>0</v>
      </c>
      <c r="W27" s="35">
        <f>D27+G27+J27</f>
        <v>0</v>
      </c>
      <c r="X27" s="25"/>
      <c r="Z27" s="4"/>
    </row>
    <row r="28" ht="19.5" customHeight="1"/>
  </sheetData>
  <sheetProtection/>
  <mergeCells count="20">
    <mergeCell ref="E16:G16"/>
    <mergeCell ref="H16:J16"/>
    <mergeCell ref="K16:M16"/>
    <mergeCell ref="A1:N1"/>
    <mergeCell ref="N16:P16"/>
    <mergeCell ref="B10:D10"/>
    <mergeCell ref="E10:G10"/>
    <mergeCell ref="H10:J10"/>
    <mergeCell ref="K10:M10"/>
    <mergeCell ref="B16:D16"/>
    <mergeCell ref="B23:D23"/>
    <mergeCell ref="E23:G23"/>
    <mergeCell ref="H23:J23"/>
    <mergeCell ref="K23:M23"/>
    <mergeCell ref="O1:X1"/>
    <mergeCell ref="B3:D3"/>
    <mergeCell ref="E3:G3"/>
    <mergeCell ref="H3:J3"/>
    <mergeCell ref="K3:M3"/>
    <mergeCell ref="N3:P3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石渡　真二</cp:lastModifiedBy>
  <cp:lastPrinted>2014-06-30T06:07:31Z</cp:lastPrinted>
  <dcterms:created xsi:type="dcterms:W3CDTF">2002-11-17T22:09:50Z</dcterms:created>
  <dcterms:modified xsi:type="dcterms:W3CDTF">2014-07-07T01:05:00Z</dcterms:modified>
  <cp:category/>
  <cp:version/>
  <cp:contentType/>
  <cp:contentStatus/>
</cp:coreProperties>
</file>