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160" activeTab="0"/>
  </bookViews>
  <sheets>
    <sheet name="大会要綱" sheetId="1" r:id="rId1"/>
    <sheet name="予選･決勝ﾘｰｸﾞ戦" sheetId="2" r:id="rId2"/>
  </sheets>
  <definedNames>
    <definedName name="_xlnm.Print_Area" localSheetId="0">'大会要綱'!$A$1:$AH$50</definedName>
    <definedName name="_xlnm.Print_Area" localSheetId="1">'予選･決勝ﾘｰｸﾞ戦'!$A$1:$BD$57</definedName>
  </definedNames>
  <calcPr fullCalcOnLoad="1"/>
</workbook>
</file>

<file path=xl/sharedStrings.xml><?xml version="1.0" encoding="utf-8"?>
<sst xmlns="http://schemas.openxmlformats.org/spreadsheetml/2006/main" count="313" uniqueCount="127">
  <si>
    <t>【参加費】</t>
  </si>
  <si>
    <t>【その他】</t>
  </si>
  <si>
    <t>勝点</t>
  </si>
  <si>
    <t>勝</t>
  </si>
  <si>
    <t>分</t>
  </si>
  <si>
    <t>負</t>
  </si>
  <si>
    <t>得点</t>
  </si>
  <si>
    <t>失点</t>
  </si>
  <si>
    <t>順位</t>
  </si>
  <si>
    <t>【主管】　</t>
  </si>
  <si>
    <t>【審判】</t>
  </si>
  <si>
    <t>５，０００円／１チーム</t>
  </si>
  <si>
    <t>その他ルールは、日本サッカー協会競技規則に準ずる</t>
  </si>
  <si>
    <t>①</t>
  </si>
  <si>
    <t>③</t>
  </si>
  <si>
    <t>②</t>
  </si>
  <si>
    <t>大久保Ａ</t>
  </si>
  <si>
    <t>大久保Ｂ</t>
  </si>
  <si>
    <t>秋津</t>
  </si>
  <si>
    <t>得失</t>
  </si>
  <si>
    <t>谷津Ａ</t>
  </si>
  <si>
    <t>谷津Ｂ</t>
  </si>
  <si>
    <t>【日程･会場】</t>
  </si>
  <si>
    <t>④</t>
  </si>
  <si>
    <t>⑤</t>
  </si>
  <si>
    <t>⑥</t>
  </si>
  <si>
    <t>⑦</t>
  </si>
  <si>
    <t>鷺沼Ｂ</t>
  </si>
  <si>
    <t>鷺沼Ａ</t>
  </si>
  <si>
    <t>＜会場＝茜浜グラウンド　Ａコート＞</t>
  </si>
  <si>
    <t>＜会場＝少年サッカー場＞</t>
  </si>
  <si>
    <t>会場責任＝谷津ＳＣ</t>
  </si>
  <si>
    <t>少年サッカー場</t>
  </si>
  <si>
    <t>０９：００～　少年サッカー場</t>
  </si>
  <si>
    <t>０９：００～　茜浜グラウンド　Ａ・Ｂ面</t>
  </si>
  <si>
    <t>：</t>
  </si>
  <si>
    <t>対戦チーム</t>
  </si>
  <si>
    <t>試合時間</t>
  </si>
  <si>
    <t>Ｃ組</t>
  </si>
  <si>
    <t>Ｂ組</t>
  </si>
  <si>
    <t>Ａ組</t>
  </si>
  <si>
    <t>０９：００～０９：３５</t>
  </si>
  <si>
    <t>０９：４０～１０：１５</t>
  </si>
  <si>
    <t>１０：２０～１０：５５</t>
  </si>
  <si>
    <t>１１：００～１１：３５</t>
  </si>
  <si>
    <t>１１：４０～１２：１５</t>
  </si>
  <si>
    <t>VS</t>
  </si>
  <si>
    <t>①</t>
  </si>
  <si>
    <t>試合時間 ： 30分（15分-5分-15分）、勝ち点方式＜勝ち＝3点、引分け＝1点、負け＝0点＞</t>
  </si>
  <si>
    <t>勝敗は、勝ち点方式とする　（勝ち＝3点、引分け＝1点、負け＝0点）</t>
  </si>
  <si>
    <t>Ｈ２９年１２月０９日（土）</t>
  </si>
  <si>
    <t>Ｈ２９年１２月１０日（日）</t>
  </si>
  <si>
    <t>予選リーグ１日目</t>
  </si>
  <si>
    <t>予選リーグ２日目</t>
  </si>
  <si>
    <t>決勝リーグ</t>
  </si>
  <si>
    <t>Ｈ２９年１２月１６日（土）</t>
  </si>
  <si>
    <t>８人制、試合時間＝３０分（15-5-15）で行う</t>
  </si>
  <si>
    <t>予選リーグ及び、決勝リーグにおいて、勝点が並んで１位の順位付けが出来ない場合は、</t>
  </si>
  <si>
    <t>それでも決しない場合は、３名によるPK戦方式で決定する</t>
  </si>
  <si>
    <t>①得失点差、②総得点、③対戦結果の順で決定する</t>
  </si>
  <si>
    <t>試合球は４号球で、各チームの持ち寄りとする</t>
  </si>
  <si>
    <t>イエローカード２枚又は、レッドカード１枚で、次の試合を出場停止とする</t>
  </si>
  <si>
    <t>④</t>
  </si>
  <si>
    <t>12月09日(土) 茜浜ｸﾞﾗｳﾝﾄﾞ、少年ｻｯｶｰ場の会場準備集合時間＝07：30、来場クラブ２名</t>
  </si>
  <si>
    <t>習志野市サッカー協会第４種委員会　　谷津サッカークラブ</t>
  </si>
  <si>
    <t>【対象学年】　</t>
  </si>
  <si>
    <t>Ｕ－９（小学校３年生）</t>
  </si>
  <si>
    <t>【参加資格】　</t>
  </si>
  <si>
    <t>習志野市サッカー協会第４種委員会に選手登録している事</t>
  </si>
  <si>
    <t>②</t>
  </si>
  <si>
    <t>スポーツ傷害保健に加入済みである事</t>
  </si>
  <si>
    <t>【競技規則】</t>
  </si>
  <si>
    <t>選手交代は、何度でも自由交代が可能</t>
  </si>
  <si>
    <t>⑤</t>
  </si>
  <si>
    <t>大会中の怪我等の応急手当は行いますが、その後は各クラブで対応願います</t>
  </si>
  <si>
    <t>雨天時は、朝６：３０に判断して、大会本部より各クラブに連絡を流します</t>
  </si>
  <si>
    <t>⑥</t>
  </si>
  <si>
    <t>⑧</t>
  </si>
  <si>
    <t>駐車台数は、各会場＝３台／チームでお願いします</t>
  </si>
  <si>
    <t>駐車については、路上駐車や近隣商業施設への駐車は厳禁です</t>
  </si>
  <si>
    <t>⑨</t>
  </si>
  <si>
    <t>会場準備同様に、後片付けも各クラブ２名でお願いします。</t>
  </si>
  <si>
    <t>MSS香澄B</t>
  </si>
  <si>
    <t>＜会場＝茜浜グラウンド　Bコート＞</t>
  </si>
  <si>
    <t>＜12/09：タイムスケジュール＞</t>
  </si>
  <si>
    <t>＜12/10：タイムスケジュール＞</t>
  </si>
  <si>
    <t>⑧</t>
  </si>
  <si>
    <t>⑨</t>
  </si>
  <si>
    <t>⑩</t>
  </si>
  <si>
    <t>12月09日(土)・10日(日)</t>
  </si>
  <si>
    <t>茜浜グラウンドＡコート</t>
  </si>
  <si>
    <t>茜浜グラウンドＢコート</t>
  </si>
  <si>
    <t>②</t>
  </si>
  <si>
    <t>③</t>
  </si>
  <si>
    <t>MSS香澄Ｃ</t>
  </si>
  <si>
    <t>東習志野Ａ</t>
  </si>
  <si>
    <t>大久保東</t>
  </si>
  <si>
    <t>MSS香澄Ａ</t>
  </si>
  <si>
    <t>東習志野Ｂ</t>
  </si>
  <si>
    <t>向山</t>
  </si>
  <si>
    <t>各試合の審判は、別紙の審判割振り表に従って対応願います</t>
  </si>
  <si>
    <t>【予選リーグ】</t>
  </si>
  <si>
    <t>12月16日(土)</t>
  </si>
  <si>
    <t>Ａ組１位</t>
  </si>
  <si>
    <t>Ｂ組１位</t>
  </si>
  <si>
    <t>Ｃ組１位</t>
  </si>
  <si>
    <t>本部</t>
  </si>
  <si>
    <t>【決勝リーグ】</t>
  </si>
  <si>
    <t>優勝</t>
  </si>
  <si>
    <t>準優勝</t>
  </si>
  <si>
    <t>第３位</t>
  </si>
  <si>
    <r>
      <rPr>
        <b/>
        <sz val="12"/>
        <color indexed="8"/>
        <rFont val="Meiryo UI"/>
        <family val="3"/>
      </rPr>
      <t>第36回</t>
    </r>
    <r>
      <rPr>
        <sz val="16"/>
        <color indexed="8"/>
        <rFont val="Meiryo UI"/>
        <family val="3"/>
      </rPr>
      <t>　ならしの朝日旗争奪少年サッカー３年生大会</t>
    </r>
  </si>
  <si>
    <r>
      <rPr>
        <sz val="12"/>
        <color indexed="8"/>
        <rFont val="Meiryo UI"/>
        <family val="3"/>
      </rPr>
      <t>第36回</t>
    </r>
    <r>
      <rPr>
        <sz val="16"/>
        <color indexed="8"/>
        <rFont val="Meiryo UI"/>
        <family val="3"/>
      </rPr>
      <t>　ならしの朝日旗争奪少年サッカー３年生大会</t>
    </r>
  </si>
  <si>
    <t>藤崎</t>
  </si>
  <si>
    <t>会場責任＝向山SCイレブン</t>
  </si>
  <si>
    <t>審判 (各ﾁｰﾑ2名)</t>
  </si>
  <si>
    <t>審判 (本部2名＋ﾁｰﾑ2名)</t>
  </si>
  <si>
    <t>予　備　日</t>
  </si>
  <si>
    <t>駐車確認票（茜浜ｸﾞﾗｳﾝﾄﾞのみ）を本部に提出して下さい</t>
  </si>
  <si>
    <t>Ｈ２９年１２月１７日（日）</t>
  </si>
  <si>
    <t>12月10日(日) 茜浜ｸﾞﾗｳﾝﾄﾞ、少年ｻｯｶｰ場の会場準備集合時間＝07：30、来場クラブ２名</t>
  </si>
  <si>
    <t>12月16日(土) 少年ｻｯｶｰ場の会場準備集合時間＝07：30、来場クラブ２名</t>
  </si>
  <si>
    <t>０９：５５～１０：３０</t>
  </si>
  <si>
    <t>１０：５０～１１：２５</t>
  </si>
  <si>
    <t>＜12/16：タイムスケジュール＞</t>
  </si>
  <si>
    <t>試合は、予選リーグと決勝リーグとする</t>
  </si>
  <si>
    <t>予選リーグ・決勝リーグの審判として、各チーム：２名の帯同審判を準備願います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</si>
</sst>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Meiryo UI"/>
      <family val="3"/>
    </font>
    <font>
      <sz val="11"/>
      <name val="Meiryo UI"/>
      <family val="3"/>
    </font>
    <font>
      <sz val="16"/>
      <color indexed="8"/>
      <name val="Meiryo UI"/>
      <family val="3"/>
    </font>
    <font>
      <b/>
      <sz val="12"/>
      <color indexed="8"/>
      <name val="Meiryo UI"/>
      <family val="3"/>
    </font>
    <font>
      <sz val="10"/>
      <name val="Meiryo UI"/>
      <family val="3"/>
    </font>
    <font>
      <b/>
      <sz val="11"/>
      <color indexed="10"/>
      <name val="Meiryo UI"/>
      <family val="3"/>
    </font>
    <font>
      <b/>
      <sz val="11"/>
      <name val="Meiryo UI"/>
      <family val="3"/>
    </font>
    <font>
      <b/>
      <sz val="10"/>
      <color indexed="56"/>
      <name val="Meiryo UI"/>
      <family val="3"/>
    </font>
    <font>
      <b/>
      <sz val="9"/>
      <color indexed="56"/>
      <name val="Meiryo UI"/>
      <family val="3"/>
    </font>
    <font>
      <b/>
      <sz val="11"/>
      <color indexed="56"/>
      <name val="Meiryo UI"/>
      <family val="3"/>
    </font>
    <font>
      <b/>
      <sz val="9"/>
      <color indexed="10"/>
      <name val="Meiryo UI"/>
      <family val="3"/>
    </font>
    <font>
      <sz val="11"/>
      <color indexed="8"/>
      <name val="Meiryo UI"/>
      <family val="3"/>
    </font>
    <font>
      <b/>
      <sz val="9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8"/>
      <name val="Meiryo UI"/>
      <family val="3"/>
    </font>
    <font>
      <sz val="6"/>
      <color indexed="9"/>
      <name val="Meiryo UI"/>
      <family val="3"/>
    </font>
    <font>
      <sz val="10"/>
      <color indexed="8"/>
      <name val="Meiryo UI"/>
      <family val="3"/>
    </font>
    <font>
      <sz val="11"/>
      <color indexed="9"/>
      <name val="Meiryo UI"/>
      <family val="3"/>
    </font>
    <font>
      <sz val="8"/>
      <color indexed="9"/>
      <name val="Meiryo UI"/>
      <family val="3"/>
    </font>
    <font>
      <b/>
      <sz val="8"/>
      <color indexed="9"/>
      <name val="Meiryo UI"/>
      <family val="3"/>
    </font>
    <font>
      <sz val="8"/>
      <color indexed="30"/>
      <name val="Meiryo UI"/>
      <family val="3"/>
    </font>
    <font>
      <sz val="6"/>
      <name val="Meiryo UI"/>
      <family val="3"/>
    </font>
    <font>
      <sz val="9"/>
      <name val="Meiryo UI"/>
      <family val="3"/>
    </font>
    <font>
      <sz val="7"/>
      <name val="Meiryo UI"/>
      <family val="3"/>
    </font>
    <font>
      <sz val="6"/>
      <color indexed="8"/>
      <name val="Meiryo UI"/>
      <family val="3"/>
    </font>
    <font>
      <sz val="12"/>
      <color indexed="8"/>
      <name val="Meiryo UI"/>
      <family val="3"/>
    </font>
    <font>
      <sz val="10"/>
      <color indexed="9"/>
      <name val="Meiryo UI"/>
      <family val="3"/>
    </font>
    <font>
      <b/>
      <sz val="10"/>
      <color indexed="8"/>
      <name val="Meiryo UI"/>
      <family val="3"/>
    </font>
    <font>
      <b/>
      <sz val="10"/>
      <color indexed="10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 diagonalDown="1">
      <left style="thin"/>
      <right/>
      <top style="thin"/>
      <bottom style="medium"/>
      <diagonal style="thin"/>
    </border>
    <border diagonalDown="1">
      <left/>
      <right/>
      <top style="thin"/>
      <bottom style="medium"/>
      <diagonal style="thin"/>
    </border>
    <border diagonalDown="1">
      <left/>
      <right style="medium"/>
      <top style="thin"/>
      <bottom style="medium"/>
      <diagonal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medium"/>
    </border>
    <border diagonalDown="1">
      <left/>
      <right style="thin"/>
      <top style="thin"/>
      <bottom style="medium"/>
      <diagonal style="thin"/>
    </border>
    <border>
      <left style="medium"/>
      <right/>
      <top style="thin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139">
    <xf numFmtId="0" fontId="0" fillId="0" borderId="0" xfId="0" applyAlignment="1">
      <alignment vertical="center"/>
    </xf>
    <xf numFmtId="0" fontId="21" fillId="24" borderId="0" xfId="62" applyFont="1" applyFill="1">
      <alignment vertical="center"/>
      <protection/>
    </xf>
    <xf numFmtId="0" fontId="36" fillId="24" borderId="0" xfId="62" applyFont="1" applyFill="1" applyAlignment="1">
      <alignment horizontal="center" vertical="center"/>
      <protection/>
    </xf>
    <xf numFmtId="0" fontId="30" fillId="24" borderId="0" xfId="62" applyFont="1" applyFill="1">
      <alignment vertical="center"/>
      <protection/>
    </xf>
    <xf numFmtId="0" fontId="36" fillId="24" borderId="0" xfId="62" applyFont="1" applyFill="1">
      <alignment vertical="center"/>
      <protection/>
    </xf>
    <xf numFmtId="0" fontId="46" fillId="24" borderId="0" xfId="62" applyFont="1" applyFill="1" applyAlignment="1">
      <alignment horizontal="center" vertical="center"/>
      <protection/>
    </xf>
    <xf numFmtId="0" fontId="23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36" fillId="24" borderId="0" xfId="62" applyFont="1" applyFill="1" applyAlignment="1">
      <alignment horizontal="center" vertical="center"/>
      <protection/>
    </xf>
    <xf numFmtId="0" fontId="30" fillId="24" borderId="0" xfId="62" applyFont="1" applyFill="1" applyAlignment="1">
      <alignment horizontal="center" vertical="center"/>
      <protection/>
    </xf>
    <xf numFmtId="0" fontId="37" fillId="24" borderId="0" xfId="62" applyFont="1" applyFill="1" applyAlignment="1">
      <alignment horizontal="center" vertical="center"/>
      <protection/>
    </xf>
    <xf numFmtId="0" fontId="30" fillId="24" borderId="0" xfId="62" applyFont="1" applyFill="1">
      <alignment vertical="center"/>
      <protection/>
    </xf>
    <xf numFmtId="0" fontId="30" fillId="24" borderId="0" xfId="62" applyFont="1" applyFill="1" applyAlignment="1">
      <alignment vertical="center"/>
      <protection/>
    </xf>
    <xf numFmtId="0" fontId="36" fillId="24" borderId="0" xfId="62" applyFont="1" applyFill="1" applyAlignment="1">
      <alignment vertical="center"/>
      <protection/>
    </xf>
    <xf numFmtId="0" fontId="36" fillId="24" borderId="0" xfId="62" applyFont="1" applyFill="1">
      <alignment vertical="center"/>
      <protection/>
    </xf>
    <xf numFmtId="0" fontId="46" fillId="24" borderId="0" xfId="62" applyFont="1" applyFill="1" applyAlignment="1">
      <alignment horizontal="center" vertical="center"/>
      <protection/>
    </xf>
    <xf numFmtId="0" fontId="36" fillId="24" borderId="0" xfId="62" applyFont="1" applyFill="1" applyAlignment="1">
      <alignment horizontal="distributed" vertical="center"/>
      <protection/>
    </xf>
    <xf numFmtId="0" fontId="47" fillId="24" borderId="0" xfId="62" applyFont="1" applyFill="1">
      <alignment vertical="center"/>
      <protection/>
    </xf>
    <xf numFmtId="0" fontId="36" fillId="24" borderId="0" xfId="62" applyFont="1" applyFill="1" applyAlignment="1">
      <alignment horizontal="right" vertical="center"/>
      <protection/>
    </xf>
    <xf numFmtId="0" fontId="23" fillId="24" borderId="0" xfId="62" applyFont="1" applyFill="1">
      <alignment vertical="center"/>
      <protection/>
    </xf>
    <xf numFmtId="0" fontId="30" fillId="24" borderId="0" xfId="62" applyFont="1" applyFill="1" applyAlignment="1">
      <alignment horizontal="distributed" vertical="center"/>
      <protection/>
    </xf>
    <xf numFmtId="0" fontId="23" fillId="24" borderId="0" xfId="62" applyFont="1" applyFill="1" applyAlignment="1">
      <alignment horizontal="center" vertical="center"/>
      <protection/>
    </xf>
    <xf numFmtId="0" fontId="21" fillId="24" borderId="0" xfId="62" applyFont="1" applyFill="1">
      <alignment vertical="center"/>
      <protection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20" fillId="24" borderId="0" xfId="0" applyFont="1" applyFill="1" applyAlignment="1">
      <alignment vertical="center"/>
    </xf>
    <xf numFmtId="0" fontId="27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29" fillId="24" borderId="0" xfId="0" applyFont="1" applyFill="1" applyAlignment="1">
      <alignment vertical="center"/>
    </xf>
    <xf numFmtId="0" fontId="30" fillId="24" borderId="0" xfId="61" applyFont="1" applyFill="1">
      <alignment vertical="center"/>
      <protection/>
    </xf>
    <xf numFmtId="56" fontId="31" fillId="24" borderId="0" xfId="61" applyNumberFormat="1" applyFont="1" applyFill="1" applyBorder="1" applyAlignment="1">
      <alignment vertical="center"/>
      <protection/>
    </xf>
    <xf numFmtId="56" fontId="32" fillId="24" borderId="0" xfId="61" applyNumberFormat="1" applyFont="1" applyFill="1" applyBorder="1" applyAlignment="1">
      <alignment vertical="center"/>
      <protection/>
    </xf>
    <xf numFmtId="56" fontId="33" fillId="24" borderId="0" xfId="61" applyNumberFormat="1" applyFont="1" applyFill="1" applyBorder="1" applyAlignment="1">
      <alignment horizontal="center" vertical="center"/>
      <protection/>
    </xf>
    <xf numFmtId="56" fontId="31" fillId="24" borderId="10" xfId="61" applyNumberFormat="1" applyFont="1" applyFill="1" applyBorder="1" applyAlignment="1">
      <alignment vertical="center"/>
      <protection/>
    </xf>
    <xf numFmtId="56" fontId="32" fillId="24" borderId="10" xfId="61" applyNumberFormat="1" applyFont="1" applyFill="1" applyBorder="1" applyAlignment="1">
      <alignment vertical="center"/>
      <protection/>
    </xf>
    <xf numFmtId="0" fontId="20" fillId="24" borderId="0" xfId="63" applyFont="1" applyFill="1" applyAlignment="1">
      <alignment vertical="center" shrinkToFit="1"/>
      <protection/>
    </xf>
    <xf numFmtId="0" fontId="34" fillId="24" borderId="11" xfId="64" applyFont="1" applyFill="1" applyBorder="1" applyAlignment="1" applyProtection="1">
      <alignment horizontal="center" vertical="center" shrinkToFit="1"/>
      <protection/>
    </xf>
    <xf numFmtId="0" fontId="34" fillId="24" borderId="12" xfId="64" applyFont="1" applyFill="1" applyBorder="1" applyAlignment="1" applyProtection="1">
      <alignment horizontal="center" vertical="center" shrinkToFit="1"/>
      <protection/>
    </xf>
    <xf numFmtId="0" fontId="34" fillId="24" borderId="13" xfId="64" applyFont="1" applyFill="1" applyBorder="1" applyAlignment="1" applyProtection="1">
      <alignment horizontal="center" vertical="center" shrinkToFit="1"/>
      <protection/>
    </xf>
    <xf numFmtId="0" fontId="35" fillId="24" borderId="0" xfId="63" applyFont="1" applyFill="1" applyAlignment="1">
      <alignment horizontal="center" vertical="center" shrinkToFit="1"/>
      <protection/>
    </xf>
    <xf numFmtId="0" fontId="20" fillId="24" borderId="0" xfId="63" applyFont="1" applyFill="1" applyBorder="1" applyAlignment="1">
      <alignment vertical="center" shrinkToFit="1"/>
      <protection/>
    </xf>
    <xf numFmtId="0" fontId="37" fillId="24" borderId="14" xfId="63" applyFont="1" applyFill="1" applyBorder="1" applyAlignment="1">
      <alignment horizontal="center" vertical="center" shrinkToFit="1"/>
      <protection/>
    </xf>
    <xf numFmtId="0" fontId="33" fillId="24" borderId="15" xfId="63" applyFont="1" applyFill="1" applyBorder="1" applyAlignment="1">
      <alignment horizontal="center" vertical="top" shrinkToFit="1"/>
      <protection/>
    </xf>
    <xf numFmtId="0" fontId="37" fillId="24" borderId="16" xfId="63" applyFont="1" applyFill="1" applyBorder="1" applyAlignment="1">
      <alignment horizontal="center" vertical="center" shrinkToFit="1"/>
      <protection/>
    </xf>
    <xf numFmtId="0" fontId="33" fillId="24" borderId="17" xfId="63" applyFont="1" applyFill="1" applyBorder="1" applyAlignment="1">
      <alignment horizontal="center" vertical="top" shrinkToFit="1"/>
      <protection/>
    </xf>
    <xf numFmtId="0" fontId="37" fillId="24" borderId="18" xfId="63" applyFont="1" applyFill="1" applyBorder="1" applyAlignment="1">
      <alignment horizontal="center" vertical="center" shrinkToFit="1"/>
      <protection/>
    </xf>
    <xf numFmtId="0" fontId="38" fillId="24" borderId="19" xfId="64" applyFont="1" applyFill="1" applyBorder="1" applyAlignment="1" applyProtection="1">
      <alignment horizontal="center" vertical="center" shrinkToFit="1"/>
      <protection/>
    </xf>
    <xf numFmtId="0" fontId="38" fillId="24" borderId="20" xfId="64" applyFont="1" applyFill="1" applyBorder="1" applyAlignment="1" applyProtection="1">
      <alignment horizontal="center" vertical="center" shrinkToFit="1"/>
      <protection/>
    </xf>
    <xf numFmtId="176" fontId="38" fillId="24" borderId="20" xfId="64" applyNumberFormat="1" applyFont="1" applyFill="1" applyBorder="1" applyAlignment="1" applyProtection="1">
      <alignment horizontal="center" vertical="center" shrinkToFit="1"/>
      <protection/>
    </xf>
    <xf numFmtId="0" fontId="39" fillId="24" borderId="21" xfId="64" applyFont="1" applyFill="1" applyBorder="1" applyAlignment="1" applyProtection="1">
      <alignment horizontal="center" vertical="center" shrinkToFit="1"/>
      <protection/>
    </xf>
    <xf numFmtId="0" fontId="35" fillId="24" borderId="0" xfId="63" applyFont="1" applyFill="1" applyBorder="1" applyAlignment="1">
      <alignment horizontal="center" vertical="center" shrinkToFit="1"/>
      <protection/>
    </xf>
    <xf numFmtId="0" fontId="20" fillId="24" borderId="15" xfId="63" applyFont="1" applyFill="1" applyBorder="1" applyAlignment="1">
      <alignment horizontal="center" vertical="center" shrinkToFit="1"/>
      <protection/>
    </xf>
    <xf numFmtId="0" fontId="37" fillId="24" borderId="22" xfId="63" applyFont="1" applyFill="1" applyBorder="1" applyAlignment="1">
      <alignment horizontal="center" vertical="center" shrinkToFit="1"/>
      <protection/>
    </xf>
    <xf numFmtId="0" fontId="20" fillId="24" borderId="23" xfId="63" applyFont="1" applyFill="1" applyBorder="1" applyAlignment="1">
      <alignment horizontal="center" vertical="center" shrinkToFit="1"/>
      <protection/>
    </xf>
    <xf numFmtId="0" fontId="37" fillId="24" borderId="24" xfId="63" applyFont="1" applyFill="1" applyBorder="1" applyAlignment="1">
      <alignment horizontal="center" vertical="center" shrinkToFit="1"/>
      <protection/>
    </xf>
    <xf numFmtId="0" fontId="38" fillId="24" borderId="25" xfId="64" applyFont="1" applyFill="1" applyBorder="1" applyAlignment="1" applyProtection="1">
      <alignment horizontal="center" vertical="center" shrinkToFit="1"/>
      <protection/>
    </xf>
    <xf numFmtId="0" fontId="38" fillId="24" borderId="26" xfId="64" applyFont="1" applyFill="1" applyBorder="1" applyAlignment="1" applyProtection="1">
      <alignment horizontal="center" vertical="center" shrinkToFit="1"/>
      <protection/>
    </xf>
    <xf numFmtId="176" fontId="38" fillId="24" borderId="26" xfId="64" applyNumberFormat="1" applyFont="1" applyFill="1" applyBorder="1" applyAlignment="1" applyProtection="1">
      <alignment horizontal="center" vertical="center" shrinkToFit="1"/>
      <protection/>
    </xf>
    <xf numFmtId="0" fontId="39" fillId="24" borderId="27" xfId="64" applyFont="1" applyFill="1" applyBorder="1" applyAlignment="1" applyProtection="1">
      <alignment horizontal="center" vertical="center" shrinkToFit="1"/>
      <protection/>
    </xf>
    <xf numFmtId="0" fontId="30" fillId="24" borderId="0" xfId="61" applyFont="1" applyFill="1">
      <alignment vertical="center"/>
      <protection/>
    </xf>
    <xf numFmtId="56" fontId="35" fillId="24" borderId="0" xfId="61" applyNumberFormat="1" applyFont="1" applyFill="1" applyBorder="1" applyAlignment="1">
      <alignment horizontal="center" vertical="center"/>
      <protection/>
    </xf>
    <xf numFmtId="0" fontId="41" fillId="24" borderId="0" xfId="0" applyFont="1" applyFill="1" applyAlignment="1">
      <alignment vertical="center"/>
    </xf>
    <xf numFmtId="0" fontId="31" fillId="24" borderId="0" xfId="61" applyFont="1" applyFill="1">
      <alignment vertical="center"/>
      <protection/>
    </xf>
    <xf numFmtId="0" fontId="42" fillId="24" borderId="0" xfId="0" applyFont="1" applyFill="1" applyAlignment="1">
      <alignment vertical="center"/>
    </xf>
    <xf numFmtId="0" fontId="42" fillId="24" borderId="19" xfId="63" applyFont="1" applyFill="1" applyBorder="1" applyAlignment="1">
      <alignment horizontal="center" vertical="center" shrinkToFit="1"/>
      <protection/>
    </xf>
    <xf numFmtId="0" fontId="23" fillId="24" borderId="14" xfId="63" applyFont="1" applyFill="1" applyBorder="1" applyAlignment="1">
      <alignment vertical="center" shrinkToFit="1"/>
      <protection/>
    </xf>
    <xf numFmtId="0" fontId="43" fillId="24" borderId="15" xfId="63" applyFont="1" applyFill="1" applyBorder="1" applyAlignment="1">
      <alignment horizontal="center" vertical="center" shrinkToFit="1"/>
      <protection/>
    </xf>
    <xf numFmtId="0" fontId="23" fillId="24" borderId="16" xfId="63" applyFont="1" applyFill="1" applyBorder="1" applyAlignment="1">
      <alignment vertical="center" shrinkToFit="1"/>
      <protection/>
    </xf>
    <xf numFmtId="0" fontId="32" fillId="24" borderId="19" xfId="61" applyFont="1" applyFill="1" applyBorder="1" applyAlignment="1">
      <alignment horizontal="center" vertical="center"/>
      <protection/>
    </xf>
    <xf numFmtId="0" fontId="36" fillId="24" borderId="14" xfId="61" applyFont="1" applyFill="1" applyBorder="1">
      <alignment vertical="center"/>
      <protection/>
    </xf>
    <xf numFmtId="0" fontId="36" fillId="24" borderId="16" xfId="61" applyFont="1" applyFill="1" applyBorder="1">
      <alignment vertical="center"/>
      <protection/>
    </xf>
    <xf numFmtId="0" fontId="42" fillId="24" borderId="25" xfId="63" applyFont="1" applyFill="1" applyBorder="1" applyAlignment="1">
      <alignment horizontal="center" vertical="center" shrinkToFit="1"/>
      <protection/>
    </xf>
    <xf numFmtId="0" fontId="23" fillId="24" borderId="22" xfId="0" applyFont="1" applyFill="1" applyBorder="1" applyAlignment="1">
      <alignment vertical="center"/>
    </xf>
    <xf numFmtId="0" fontId="43" fillId="24" borderId="23" xfId="63" applyFont="1" applyFill="1" applyBorder="1" applyAlignment="1">
      <alignment horizontal="center" vertical="center" shrinkToFit="1"/>
      <protection/>
    </xf>
    <xf numFmtId="0" fontId="23" fillId="24" borderId="24" xfId="0" applyFont="1" applyFill="1" applyBorder="1" applyAlignment="1">
      <alignment vertical="center"/>
    </xf>
    <xf numFmtId="0" fontId="26" fillId="24" borderId="0" xfId="0" applyFont="1" applyFill="1" applyAlignment="1">
      <alignment horizontal="center" vertical="center"/>
    </xf>
    <xf numFmtId="56" fontId="44" fillId="24" borderId="0" xfId="61" applyNumberFormat="1" applyFont="1" applyFill="1" applyBorder="1" applyAlignment="1">
      <alignment horizontal="center" vertical="center"/>
      <protection/>
    </xf>
    <xf numFmtId="0" fontId="26" fillId="24" borderId="0" xfId="0" applyFont="1" applyFill="1" applyAlignment="1">
      <alignment vertical="center"/>
    </xf>
    <xf numFmtId="0" fontId="34" fillId="24" borderId="0" xfId="64" applyFont="1" applyFill="1" applyBorder="1" applyAlignment="1" applyProtection="1">
      <alignment horizontal="center" vertical="center" shrinkToFit="1"/>
      <protection/>
    </xf>
    <xf numFmtId="0" fontId="38" fillId="24" borderId="0" xfId="64" applyFont="1" applyFill="1" applyBorder="1" applyAlignment="1" applyProtection="1">
      <alignment horizontal="center" vertical="center" shrinkToFit="1"/>
      <protection/>
    </xf>
    <xf numFmtId="176" fontId="38" fillId="24" borderId="0" xfId="64" applyNumberFormat="1" applyFont="1" applyFill="1" applyBorder="1" applyAlignment="1" applyProtection="1">
      <alignment horizontal="center" vertical="center" shrinkToFit="1"/>
      <protection/>
    </xf>
    <xf numFmtId="0" fontId="39" fillId="24" borderId="0" xfId="64" applyFont="1" applyFill="1" applyBorder="1" applyAlignment="1" applyProtection="1">
      <alignment horizontal="center" vertical="center" shrinkToFit="1"/>
      <protection/>
    </xf>
    <xf numFmtId="0" fontId="36" fillId="24" borderId="0" xfId="61" applyFont="1" applyFill="1" applyBorder="1" applyAlignment="1">
      <alignment vertical="center" shrinkToFit="1"/>
      <protection/>
    </xf>
    <xf numFmtId="0" fontId="37" fillId="24" borderId="0" xfId="63" applyFont="1" applyFill="1" applyBorder="1" applyAlignment="1">
      <alignment horizontal="center" vertical="center" shrinkToFit="1"/>
      <protection/>
    </xf>
    <xf numFmtId="0" fontId="20" fillId="24" borderId="0" xfId="63" applyFont="1" applyFill="1" applyBorder="1" applyAlignment="1">
      <alignment horizontal="center" vertical="center" shrinkToFit="1"/>
      <protection/>
    </xf>
    <xf numFmtId="0" fontId="37" fillId="24" borderId="0" xfId="63" applyFont="1" applyFill="1" applyBorder="1" applyAlignment="1">
      <alignment vertical="center" shrinkToFit="1"/>
      <protection/>
    </xf>
    <xf numFmtId="0" fontId="23" fillId="24" borderId="22" xfId="63" applyFont="1" applyFill="1" applyBorder="1" applyAlignment="1">
      <alignment vertical="center" shrinkToFit="1"/>
      <protection/>
    </xf>
    <xf numFmtId="0" fontId="23" fillId="24" borderId="24" xfId="63" applyFont="1" applyFill="1" applyBorder="1" applyAlignment="1">
      <alignment vertical="center" shrinkToFit="1"/>
      <protection/>
    </xf>
    <xf numFmtId="0" fontId="21" fillId="24" borderId="0" xfId="62" applyFont="1" applyFill="1" applyAlignment="1">
      <alignment vertical="center"/>
      <protection/>
    </xf>
    <xf numFmtId="0" fontId="21" fillId="24" borderId="0" xfId="62" applyFont="1" applyFill="1" applyAlignment="1">
      <alignment horizontal="center" vertical="center"/>
      <protection/>
    </xf>
    <xf numFmtId="0" fontId="36" fillId="24" borderId="0" xfId="62" applyFont="1" applyFill="1" applyAlignment="1">
      <alignment horizontal="distributed" vertical="center"/>
      <protection/>
    </xf>
    <xf numFmtId="0" fontId="37" fillId="24" borderId="28" xfId="63" applyFont="1" applyFill="1" applyBorder="1" applyAlignment="1">
      <alignment horizontal="center" vertical="center" shrinkToFit="1"/>
      <protection/>
    </xf>
    <xf numFmtId="0" fontId="37" fillId="24" borderId="29" xfId="63" applyFont="1" applyFill="1" applyBorder="1" applyAlignment="1">
      <alignment horizontal="center" vertical="center" shrinkToFit="1"/>
      <protection/>
    </xf>
    <xf numFmtId="0" fontId="37" fillId="24" borderId="30" xfId="63" applyFont="1" applyFill="1" applyBorder="1" applyAlignment="1">
      <alignment horizontal="center" vertical="center" shrinkToFit="1"/>
      <protection/>
    </xf>
    <xf numFmtId="0" fontId="37" fillId="24" borderId="31" xfId="63" applyFont="1" applyFill="1" applyBorder="1" applyAlignment="1">
      <alignment horizontal="center" vertical="center" shrinkToFit="1"/>
      <protection/>
    </xf>
    <xf numFmtId="0" fontId="37" fillId="24" borderId="32" xfId="63" applyFont="1" applyFill="1" applyBorder="1" applyAlignment="1">
      <alignment horizontal="center" vertical="center" shrinkToFit="1"/>
      <protection/>
    </xf>
    <xf numFmtId="0" fontId="37" fillId="24" borderId="33" xfId="63" applyFont="1" applyFill="1" applyBorder="1" applyAlignment="1">
      <alignment horizontal="center" vertical="center" shrinkToFit="1"/>
      <protection/>
    </xf>
    <xf numFmtId="0" fontId="36" fillId="24" borderId="25" xfId="61" applyFont="1" applyFill="1" applyBorder="1" applyAlignment="1">
      <alignment horizontal="center" vertical="center" shrinkToFit="1"/>
      <protection/>
    </xf>
    <xf numFmtId="0" fontId="36" fillId="24" borderId="26" xfId="61" applyFont="1" applyFill="1" applyBorder="1" applyAlignment="1">
      <alignment horizontal="center" vertical="center" shrinkToFit="1"/>
      <protection/>
    </xf>
    <xf numFmtId="0" fontId="42" fillId="24" borderId="26" xfId="63" applyFont="1" applyFill="1" applyBorder="1" applyAlignment="1">
      <alignment horizontal="center" vertical="center"/>
      <protection/>
    </xf>
    <xf numFmtId="0" fontId="42" fillId="24" borderId="34" xfId="63" applyFont="1" applyFill="1" applyBorder="1" applyAlignment="1">
      <alignment horizontal="center" vertical="center" shrinkToFit="1"/>
      <protection/>
    </xf>
    <xf numFmtId="0" fontId="42" fillId="24" borderId="35" xfId="63" applyFont="1" applyFill="1" applyBorder="1" applyAlignment="1">
      <alignment horizontal="center" vertical="center" shrinkToFit="1"/>
      <protection/>
    </xf>
    <xf numFmtId="0" fontId="42" fillId="24" borderId="36" xfId="63" applyFont="1" applyFill="1" applyBorder="1" applyAlignment="1">
      <alignment horizontal="center" vertical="center" shrinkToFit="1"/>
      <protection/>
    </xf>
    <xf numFmtId="0" fontId="23" fillId="24" borderId="14" xfId="63" applyFont="1" applyFill="1" applyBorder="1" applyAlignment="1">
      <alignment horizontal="center" vertical="center" shrinkToFit="1"/>
      <protection/>
    </xf>
    <xf numFmtId="0" fontId="23" fillId="24" borderId="15" xfId="63" applyFont="1" applyFill="1" applyBorder="1" applyAlignment="1">
      <alignment horizontal="center" vertical="center" shrinkToFit="1"/>
      <protection/>
    </xf>
    <xf numFmtId="0" fontId="23" fillId="24" borderId="16" xfId="63" applyFont="1" applyFill="1" applyBorder="1" applyAlignment="1">
      <alignment horizontal="center" vertical="center" shrinkToFit="1"/>
      <protection/>
    </xf>
    <xf numFmtId="0" fontId="42" fillId="24" borderId="20" xfId="63" applyFont="1" applyFill="1" applyBorder="1" applyAlignment="1">
      <alignment horizontal="center" vertical="center"/>
      <protection/>
    </xf>
    <xf numFmtId="0" fontId="23" fillId="24" borderId="18" xfId="63" applyFont="1" applyFill="1" applyBorder="1" applyAlignment="1">
      <alignment horizontal="center" vertical="center" shrinkToFit="1"/>
      <protection/>
    </xf>
    <xf numFmtId="0" fontId="23" fillId="24" borderId="14" xfId="0" applyFont="1" applyFill="1" applyBorder="1" applyAlignment="1">
      <alignment horizontal="center" vertical="center"/>
    </xf>
    <xf numFmtId="0" fontId="23" fillId="24" borderId="15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56" fontId="40" fillId="24" borderId="0" xfId="61" applyNumberFormat="1" applyFont="1" applyFill="1" applyBorder="1" applyAlignment="1">
      <alignment horizontal="center" vertical="center"/>
      <protection/>
    </xf>
    <xf numFmtId="0" fontId="42" fillId="24" borderId="37" xfId="0" applyFont="1" applyFill="1" applyBorder="1" applyAlignment="1">
      <alignment horizontal="center" vertical="center"/>
    </xf>
    <xf numFmtId="0" fontId="42" fillId="24" borderId="35" xfId="0" applyFont="1" applyFill="1" applyBorder="1" applyAlignment="1">
      <alignment horizontal="center" vertical="center"/>
    </xf>
    <xf numFmtId="0" fontId="42" fillId="24" borderId="36" xfId="0" applyFont="1" applyFill="1" applyBorder="1" applyAlignment="1">
      <alignment horizontal="center" vertical="center"/>
    </xf>
    <xf numFmtId="0" fontId="23" fillId="24" borderId="38" xfId="0" applyFont="1" applyFill="1" applyBorder="1" applyAlignment="1">
      <alignment horizontal="center" vertical="center"/>
    </xf>
    <xf numFmtId="0" fontId="23" fillId="24" borderId="16" xfId="0" applyFont="1" applyFill="1" applyBorder="1" applyAlignment="1">
      <alignment horizontal="center" vertical="center"/>
    </xf>
    <xf numFmtId="0" fontId="23" fillId="24" borderId="22" xfId="63" applyFont="1" applyFill="1" applyBorder="1" applyAlignment="1">
      <alignment horizontal="center" vertical="center" shrinkToFit="1"/>
      <protection/>
    </xf>
    <xf numFmtId="0" fontId="23" fillId="24" borderId="23" xfId="63" applyFont="1" applyFill="1" applyBorder="1" applyAlignment="1">
      <alignment horizontal="center" vertical="center" shrinkToFit="1"/>
      <protection/>
    </xf>
    <xf numFmtId="0" fontId="23" fillId="24" borderId="39" xfId="63" applyFont="1" applyFill="1" applyBorder="1" applyAlignment="1">
      <alignment horizontal="center" vertical="center" shrinkToFit="1"/>
      <protection/>
    </xf>
    <xf numFmtId="0" fontId="20" fillId="24" borderId="20" xfId="0" applyFont="1" applyFill="1" applyBorder="1" applyAlignment="1">
      <alignment horizontal="center" vertical="center"/>
    </xf>
    <xf numFmtId="0" fontId="23" fillId="24" borderId="12" xfId="63" applyFont="1" applyFill="1" applyBorder="1" applyAlignment="1">
      <alignment horizontal="center" vertical="center" shrinkToFit="1"/>
      <protection/>
    </xf>
    <xf numFmtId="0" fontId="37" fillId="24" borderId="40" xfId="63" applyFont="1" applyFill="1" applyBorder="1" applyAlignment="1">
      <alignment horizontal="center" vertical="center" shrinkToFit="1"/>
      <protection/>
    </xf>
    <xf numFmtId="0" fontId="20" fillId="24" borderId="11" xfId="63" applyFont="1" applyFill="1" applyBorder="1" applyAlignment="1">
      <alignment horizontal="center" vertical="center" shrinkToFit="1"/>
      <protection/>
    </xf>
    <xf numFmtId="0" fontId="20" fillId="24" borderId="12" xfId="63" applyFont="1" applyFill="1" applyBorder="1" applyAlignment="1">
      <alignment horizontal="center" vertical="center" shrinkToFit="1"/>
      <protection/>
    </xf>
    <xf numFmtId="0" fontId="36" fillId="24" borderId="19" xfId="61" applyFont="1" applyFill="1" applyBorder="1" applyAlignment="1">
      <alignment horizontal="center" vertical="center" shrinkToFit="1"/>
      <protection/>
    </xf>
    <xf numFmtId="0" fontId="36" fillId="24" borderId="20" xfId="61" applyFont="1" applyFill="1" applyBorder="1" applyAlignment="1">
      <alignment horizontal="center" vertical="center" shrinkToFit="1"/>
      <protection/>
    </xf>
    <xf numFmtId="0" fontId="23" fillId="24" borderId="24" xfId="63" applyFont="1" applyFill="1" applyBorder="1" applyAlignment="1">
      <alignment horizontal="center" vertical="center" shrinkToFit="1"/>
      <protection/>
    </xf>
    <xf numFmtId="0" fontId="19" fillId="24" borderId="20" xfId="0" applyFont="1" applyFill="1" applyBorder="1" applyAlignment="1">
      <alignment horizontal="center" vertical="center"/>
    </xf>
    <xf numFmtId="0" fontId="23" fillId="24" borderId="41" xfId="0" applyFont="1" applyFill="1" applyBorder="1" applyAlignment="1">
      <alignment horizontal="center" vertical="center"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horizontal="center" vertical="center"/>
    </xf>
    <xf numFmtId="0" fontId="23" fillId="24" borderId="22" xfId="0" applyFont="1" applyFill="1" applyBorder="1" applyAlignment="1">
      <alignment horizontal="center" vertical="center"/>
    </xf>
    <xf numFmtId="0" fontId="23" fillId="24" borderId="39" xfId="0" applyFont="1" applyFill="1" applyBorder="1" applyAlignment="1">
      <alignment horizontal="center" vertical="center"/>
    </xf>
    <xf numFmtId="0" fontId="42" fillId="24" borderId="11" xfId="63" applyFont="1" applyFill="1" applyBorder="1" applyAlignment="1">
      <alignment horizontal="center" vertical="center" shrinkToFit="1"/>
      <protection/>
    </xf>
    <xf numFmtId="0" fontId="42" fillId="24" borderId="12" xfId="63" applyFont="1" applyFill="1" applyBorder="1" applyAlignment="1">
      <alignment horizontal="center" vertical="center" shrinkToFit="1"/>
      <protection/>
    </xf>
    <xf numFmtId="0" fontId="26" fillId="24" borderId="0" xfId="0" applyFont="1" applyFill="1" applyAlignment="1">
      <alignment horizontal="center" vertical="center"/>
    </xf>
    <xf numFmtId="0" fontId="23" fillId="24" borderId="13" xfId="63" applyFont="1" applyFill="1" applyBorder="1" applyAlignment="1">
      <alignment horizontal="center" vertical="center" shrinkToFit="1"/>
      <protection/>
    </xf>
    <xf numFmtId="0" fontId="48" fillId="24" borderId="0" xfId="0" applyFont="1" applyFill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３年生習志野朝日旗（参考資料）" xfId="61"/>
    <cellStyle name="標準_H22年度　サッカーフェスティバル4年生大会（参考資料）" xfId="62"/>
    <cellStyle name="標準_アミーゴリーグ９表" xfId="63"/>
    <cellStyle name="標準_トーナメント表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5"/>
  <sheetViews>
    <sheetView tabSelected="1" zoomScaleSheetLayoutView="100" zoomScalePageLayoutView="0" workbookViewId="0" topLeftCell="A1">
      <selection activeCell="AI1" sqref="AI1"/>
    </sheetView>
  </sheetViews>
  <sheetFormatPr defaultColWidth="1.625" defaultRowHeight="13.5"/>
  <cols>
    <col min="1" max="1" width="2.625" style="6" customWidth="1"/>
    <col min="2" max="36" width="2.625" style="7" customWidth="1"/>
    <col min="37" max="16384" width="1.625" style="7" customWidth="1"/>
  </cols>
  <sheetData>
    <row r="1" spans="1:36" s="1" customFormat="1" ht="24.75" customHeight="1">
      <c r="A1" s="89" t="s">
        <v>112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8"/>
      <c r="AJ1" s="88"/>
    </row>
    <row r="2" spans="1:36" s="3" customFormat="1" ht="12.75" customHeight="1">
      <c r="A2" s="8"/>
      <c r="B2" s="8"/>
      <c r="C2" s="8"/>
      <c r="D2" s="8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11"/>
      <c r="AE2" s="11"/>
      <c r="AF2" s="11"/>
      <c r="AG2" s="11"/>
      <c r="AH2" s="11"/>
      <c r="AI2" s="11"/>
      <c r="AJ2" s="11"/>
    </row>
    <row r="3" spans="1:36" s="3" customFormat="1" ht="12.75" customHeight="1">
      <c r="A3" s="8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10"/>
      <c r="AD3" s="11"/>
      <c r="AE3" s="11"/>
      <c r="AF3" s="11"/>
      <c r="AG3" s="11"/>
      <c r="AH3" s="11"/>
      <c r="AI3" s="11"/>
      <c r="AJ3" s="11"/>
    </row>
    <row r="4" spans="1:37" s="3" customFormat="1" ht="18" customHeight="1">
      <c r="A4" s="90" t="s">
        <v>9</v>
      </c>
      <c r="B4" s="90"/>
      <c r="C4" s="90"/>
      <c r="D4" s="90"/>
      <c r="E4" s="90"/>
      <c r="F4" s="12"/>
      <c r="G4" s="13" t="s">
        <v>64</v>
      </c>
      <c r="H4" s="13"/>
      <c r="I4" s="13"/>
      <c r="J4" s="13"/>
      <c r="K4" s="13"/>
      <c r="L4" s="13"/>
      <c r="M4" s="13"/>
      <c r="N4" s="13"/>
      <c r="O4" s="13"/>
      <c r="P4" s="13"/>
      <c r="Q4" s="14"/>
      <c r="R4" s="13"/>
      <c r="S4" s="13"/>
      <c r="T4" s="14"/>
      <c r="U4" s="14"/>
      <c r="V4" s="14"/>
      <c r="W4" s="14"/>
      <c r="X4" s="14"/>
      <c r="Y4" s="14"/>
      <c r="Z4" s="14"/>
      <c r="AA4" s="14"/>
      <c r="AB4" s="14"/>
      <c r="AC4" s="15"/>
      <c r="AD4" s="14"/>
      <c r="AE4" s="14"/>
      <c r="AF4" s="14"/>
      <c r="AG4" s="14"/>
      <c r="AH4" s="14"/>
      <c r="AI4" s="14"/>
      <c r="AJ4" s="14"/>
      <c r="AK4" s="4"/>
    </row>
    <row r="5" spans="1:37" s="3" customFormat="1" ht="12.75" customHeight="1">
      <c r="A5" s="16"/>
      <c r="B5" s="16"/>
      <c r="C5" s="16"/>
      <c r="D5" s="16"/>
      <c r="E5" s="16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4"/>
      <c r="R5" s="13"/>
      <c r="S5" s="13"/>
      <c r="T5" s="14"/>
      <c r="U5" s="14"/>
      <c r="V5" s="14"/>
      <c r="W5" s="14"/>
      <c r="X5" s="14"/>
      <c r="Y5" s="14"/>
      <c r="Z5" s="14"/>
      <c r="AA5" s="14"/>
      <c r="AB5" s="14"/>
      <c r="AC5" s="15"/>
      <c r="AD5" s="14"/>
      <c r="AE5" s="14"/>
      <c r="AF5" s="14"/>
      <c r="AG5" s="14"/>
      <c r="AH5" s="14"/>
      <c r="AI5" s="14"/>
      <c r="AJ5" s="14"/>
      <c r="AK5" s="4"/>
    </row>
    <row r="6" spans="1:37" s="3" customFormat="1" ht="12.75" customHeight="1">
      <c r="A6" s="16"/>
      <c r="B6" s="16"/>
      <c r="C6" s="16"/>
      <c r="D6" s="16"/>
      <c r="E6" s="16"/>
      <c r="F6" s="11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5"/>
      <c r="AD6" s="14"/>
      <c r="AE6" s="14"/>
      <c r="AF6" s="14"/>
      <c r="AG6" s="14"/>
      <c r="AH6" s="14"/>
      <c r="AI6" s="14"/>
      <c r="AJ6" s="14"/>
      <c r="AK6" s="4"/>
    </row>
    <row r="7" spans="1:37" s="3" customFormat="1" ht="18" customHeight="1">
      <c r="A7" s="90" t="s">
        <v>65</v>
      </c>
      <c r="B7" s="90"/>
      <c r="C7" s="90"/>
      <c r="D7" s="90"/>
      <c r="E7" s="90"/>
      <c r="F7" s="12"/>
      <c r="G7" s="13" t="s">
        <v>66</v>
      </c>
      <c r="H7" s="13"/>
      <c r="I7" s="13"/>
      <c r="J7" s="13"/>
      <c r="K7" s="13"/>
      <c r="L7" s="13"/>
      <c r="M7" s="13"/>
      <c r="N7" s="13"/>
      <c r="O7" s="13"/>
      <c r="P7" s="13"/>
      <c r="Q7" s="14"/>
      <c r="R7" s="13"/>
      <c r="S7" s="13"/>
      <c r="T7" s="14"/>
      <c r="U7" s="14"/>
      <c r="V7" s="14"/>
      <c r="W7" s="14"/>
      <c r="X7" s="14"/>
      <c r="Y7" s="14"/>
      <c r="Z7" s="14"/>
      <c r="AA7" s="14"/>
      <c r="AB7" s="14"/>
      <c r="AC7" s="15"/>
      <c r="AD7" s="14"/>
      <c r="AE7" s="14"/>
      <c r="AF7" s="14"/>
      <c r="AG7" s="14"/>
      <c r="AH7" s="14"/>
      <c r="AI7" s="14"/>
      <c r="AJ7" s="14"/>
      <c r="AK7" s="4"/>
    </row>
    <row r="8" spans="1:37" s="3" customFormat="1" ht="12.75" customHeight="1">
      <c r="A8" s="16"/>
      <c r="B8" s="16"/>
      <c r="C8" s="16"/>
      <c r="D8" s="16"/>
      <c r="E8" s="16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4"/>
      <c r="R8" s="13"/>
      <c r="S8" s="13"/>
      <c r="T8" s="14"/>
      <c r="U8" s="14"/>
      <c r="V8" s="14"/>
      <c r="W8" s="14"/>
      <c r="X8" s="14"/>
      <c r="Y8" s="14"/>
      <c r="Z8" s="14"/>
      <c r="AA8" s="14"/>
      <c r="AB8" s="14"/>
      <c r="AC8" s="15"/>
      <c r="AD8" s="14"/>
      <c r="AE8" s="14"/>
      <c r="AF8" s="14"/>
      <c r="AG8" s="14"/>
      <c r="AH8" s="14"/>
      <c r="AI8" s="14"/>
      <c r="AJ8" s="14"/>
      <c r="AK8" s="4"/>
    </row>
    <row r="9" spans="1:37" s="3" customFormat="1" ht="12.75" customHeight="1">
      <c r="A9" s="16"/>
      <c r="B9" s="16"/>
      <c r="C9" s="16"/>
      <c r="D9" s="16"/>
      <c r="E9" s="16"/>
      <c r="F9" s="11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5"/>
      <c r="AD9" s="14"/>
      <c r="AE9" s="14"/>
      <c r="AF9" s="14"/>
      <c r="AG9" s="14"/>
      <c r="AH9" s="14"/>
      <c r="AI9" s="14"/>
      <c r="AJ9" s="14"/>
      <c r="AK9" s="4"/>
    </row>
    <row r="10" spans="1:37" s="3" customFormat="1" ht="18" customHeight="1">
      <c r="A10" s="90" t="s">
        <v>22</v>
      </c>
      <c r="B10" s="90"/>
      <c r="C10" s="90"/>
      <c r="D10" s="90"/>
      <c r="E10" s="90"/>
      <c r="F10" s="12"/>
      <c r="G10" s="14" t="s">
        <v>52</v>
      </c>
      <c r="H10" s="14"/>
      <c r="I10" s="14"/>
      <c r="J10" s="14"/>
      <c r="K10" s="14"/>
      <c r="L10" s="14"/>
      <c r="M10" s="17" t="s">
        <v>35</v>
      </c>
      <c r="N10" s="14" t="s">
        <v>50</v>
      </c>
      <c r="O10" s="18"/>
      <c r="P10" s="18"/>
      <c r="Q10" s="14"/>
      <c r="R10" s="18"/>
      <c r="S10" s="18"/>
      <c r="T10" s="14"/>
      <c r="U10" s="14"/>
      <c r="V10" s="14"/>
      <c r="W10" s="14" t="s">
        <v>34</v>
      </c>
      <c r="X10" s="14"/>
      <c r="Y10" s="14"/>
      <c r="Z10" s="14"/>
      <c r="AA10" s="14"/>
      <c r="AB10" s="14"/>
      <c r="AC10" s="15"/>
      <c r="AD10" s="14"/>
      <c r="AE10" s="14"/>
      <c r="AF10" s="14"/>
      <c r="AG10" s="14"/>
      <c r="AH10" s="14"/>
      <c r="AI10" s="14"/>
      <c r="AJ10" s="14"/>
      <c r="AK10" s="4"/>
    </row>
    <row r="11" spans="1:37" s="3" customFormat="1" ht="18" customHeight="1">
      <c r="A11" s="16"/>
      <c r="B11" s="16"/>
      <c r="C11" s="16"/>
      <c r="D11" s="16"/>
      <c r="E11" s="16"/>
      <c r="F11" s="12"/>
      <c r="G11" s="14"/>
      <c r="H11" s="14"/>
      <c r="I11" s="14"/>
      <c r="J11" s="14"/>
      <c r="K11" s="14"/>
      <c r="L11" s="14"/>
      <c r="M11" s="14"/>
      <c r="N11" s="14"/>
      <c r="O11" s="18"/>
      <c r="P11" s="18"/>
      <c r="Q11" s="14"/>
      <c r="R11" s="18"/>
      <c r="S11" s="18"/>
      <c r="T11" s="14"/>
      <c r="U11" s="14"/>
      <c r="V11" s="14"/>
      <c r="W11" s="14" t="s">
        <v>33</v>
      </c>
      <c r="X11" s="14"/>
      <c r="Y11" s="14"/>
      <c r="Z11" s="14"/>
      <c r="AA11" s="14"/>
      <c r="AB11" s="14"/>
      <c r="AC11" s="15"/>
      <c r="AD11" s="14"/>
      <c r="AE11" s="14"/>
      <c r="AF11" s="14"/>
      <c r="AG11" s="14"/>
      <c r="AH11" s="14"/>
      <c r="AI11" s="14"/>
      <c r="AJ11" s="14"/>
      <c r="AK11" s="4"/>
    </row>
    <row r="12" spans="1:37" s="3" customFormat="1" ht="18" customHeight="1">
      <c r="A12" s="13"/>
      <c r="B12" s="13"/>
      <c r="C12" s="13"/>
      <c r="D12" s="13"/>
      <c r="E12" s="13"/>
      <c r="F12" s="12"/>
      <c r="G12" s="14" t="s">
        <v>53</v>
      </c>
      <c r="H12" s="14"/>
      <c r="I12" s="14"/>
      <c r="J12" s="14"/>
      <c r="K12" s="14"/>
      <c r="L12" s="14"/>
      <c r="M12" s="17" t="s">
        <v>35</v>
      </c>
      <c r="N12" s="14" t="s">
        <v>51</v>
      </c>
      <c r="O12" s="18"/>
      <c r="P12" s="18"/>
      <c r="Q12" s="14"/>
      <c r="R12" s="18"/>
      <c r="S12" s="18"/>
      <c r="T12" s="14"/>
      <c r="U12" s="14"/>
      <c r="V12" s="14"/>
      <c r="W12" s="14" t="s">
        <v>34</v>
      </c>
      <c r="X12" s="14"/>
      <c r="Y12" s="14"/>
      <c r="Z12" s="14"/>
      <c r="AA12" s="14"/>
      <c r="AB12" s="14"/>
      <c r="AC12" s="15"/>
      <c r="AD12" s="14"/>
      <c r="AE12" s="14"/>
      <c r="AF12" s="14"/>
      <c r="AG12" s="14"/>
      <c r="AH12" s="14"/>
      <c r="AI12" s="14"/>
      <c r="AJ12" s="14"/>
      <c r="AK12" s="4"/>
    </row>
    <row r="13" spans="1:37" s="3" customFormat="1" ht="18" customHeight="1">
      <c r="A13" s="16"/>
      <c r="B13" s="16"/>
      <c r="C13" s="16"/>
      <c r="D13" s="16"/>
      <c r="E13" s="16"/>
      <c r="F13" s="12"/>
      <c r="G13" s="14"/>
      <c r="H13" s="14"/>
      <c r="I13" s="14"/>
      <c r="J13" s="14"/>
      <c r="K13" s="14"/>
      <c r="L13" s="14"/>
      <c r="M13" s="14"/>
      <c r="N13" s="14"/>
      <c r="O13" s="18"/>
      <c r="P13" s="18"/>
      <c r="Q13" s="14"/>
      <c r="R13" s="18"/>
      <c r="S13" s="18"/>
      <c r="T13" s="14"/>
      <c r="U13" s="14"/>
      <c r="V13" s="14"/>
      <c r="W13" s="14" t="s">
        <v>33</v>
      </c>
      <c r="X13" s="14"/>
      <c r="Y13" s="14"/>
      <c r="Z13" s="14"/>
      <c r="AA13" s="14"/>
      <c r="AB13" s="14"/>
      <c r="AC13" s="15"/>
      <c r="AD13" s="14"/>
      <c r="AE13" s="14"/>
      <c r="AF13" s="14"/>
      <c r="AG13" s="14"/>
      <c r="AH13" s="14"/>
      <c r="AI13" s="14"/>
      <c r="AJ13" s="14"/>
      <c r="AK13" s="4"/>
    </row>
    <row r="14" spans="1:37" s="3" customFormat="1" ht="18" customHeight="1">
      <c r="A14" s="16"/>
      <c r="B14" s="16"/>
      <c r="C14" s="16"/>
      <c r="D14" s="16"/>
      <c r="E14" s="16"/>
      <c r="F14" s="11"/>
      <c r="G14" s="14" t="s">
        <v>54</v>
      </c>
      <c r="H14" s="14"/>
      <c r="I14" s="14"/>
      <c r="J14" s="14"/>
      <c r="K14" s="14"/>
      <c r="L14" s="14"/>
      <c r="M14" s="17" t="s">
        <v>35</v>
      </c>
      <c r="N14" s="14" t="s">
        <v>55</v>
      </c>
      <c r="O14" s="18"/>
      <c r="P14" s="18"/>
      <c r="Q14" s="14"/>
      <c r="R14" s="18"/>
      <c r="S14" s="18"/>
      <c r="T14" s="14"/>
      <c r="U14" s="14"/>
      <c r="V14" s="14"/>
      <c r="W14" s="14" t="s">
        <v>33</v>
      </c>
      <c r="X14" s="14"/>
      <c r="Y14" s="14"/>
      <c r="Z14" s="14"/>
      <c r="AA14" s="14"/>
      <c r="AB14" s="14"/>
      <c r="AC14" s="15"/>
      <c r="AD14" s="14"/>
      <c r="AE14" s="14"/>
      <c r="AF14" s="14"/>
      <c r="AG14" s="14"/>
      <c r="AH14" s="14"/>
      <c r="AI14" s="14"/>
      <c r="AJ14" s="14"/>
      <c r="AK14" s="4"/>
    </row>
    <row r="15" spans="1:37" s="3" customFormat="1" ht="18" customHeight="1">
      <c r="A15" s="16"/>
      <c r="B15" s="16"/>
      <c r="C15" s="16"/>
      <c r="D15" s="16"/>
      <c r="E15" s="16"/>
      <c r="F15" s="11"/>
      <c r="G15" s="14"/>
      <c r="H15" s="14"/>
      <c r="I15" s="14"/>
      <c r="J15" s="14"/>
      <c r="K15" s="14"/>
      <c r="L15" s="14"/>
      <c r="M15" s="17"/>
      <c r="N15" s="14"/>
      <c r="O15" s="18"/>
      <c r="P15" s="18"/>
      <c r="Q15" s="14"/>
      <c r="R15" s="18"/>
      <c r="S15" s="18"/>
      <c r="T15" s="14"/>
      <c r="U15" s="14"/>
      <c r="V15" s="14"/>
      <c r="W15" s="14"/>
      <c r="X15" s="14"/>
      <c r="Y15" s="14"/>
      <c r="Z15" s="14"/>
      <c r="AA15" s="14"/>
      <c r="AB15" s="14"/>
      <c r="AC15" s="15"/>
      <c r="AD15" s="14"/>
      <c r="AE15" s="14"/>
      <c r="AF15" s="14"/>
      <c r="AG15" s="14"/>
      <c r="AH15" s="14"/>
      <c r="AI15" s="14"/>
      <c r="AJ15" s="14"/>
      <c r="AK15" s="4"/>
    </row>
    <row r="16" spans="1:37" s="3" customFormat="1" ht="18" customHeight="1">
      <c r="A16" s="90"/>
      <c r="B16" s="90"/>
      <c r="C16" s="90"/>
      <c r="D16" s="90"/>
      <c r="E16" s="90"/>
      <c r="F16" s="12"/>
      <c r="G16" s="14" t="s">
        <v>117</v>
      </c>
      <c r="H16" s="14"/>
      <c r="I16" s="14"/>
      <c r="J16" s="14"/>
      <c r="K16" s="14"/>
      <c r="L16" s="14"/>
      <c r="M16" s="17" t="s">
        <v>35</v>
      </c>
      <c r="N16" s="19" t="s">
        <v>119</v>
      </c>
      <c r="O16" s="19"/>
      <c r="P16" s="19"/>
      <c r="Q16" s="19"/>
      <c r="R16" s="19"/>
      <c r="S16" s="19"/>
      <c r="T16" s="19"/>
      <c r="U16" s="19"/>
      <c r="V16" s="14"/>
      <c r="W16" s="14" t="s">
        <v>33</v>
      </c>
      <c r="X16" s="14"/>
      <c r="Y16" s="14"/>
      <c r="Z16" s="14"/>
      <c r="AA16" s="14"/>
      <c r="AB16" s="14"/>
      <c r="AC16" s="15"/>
      <c r="AD16" s="14"/>
      <c r="AE16" s="14"/>
      <c r="AF16" s="14"/>
      <c r="AG16" s="14"/>
      <c r="AH16" s="14"/>
      <c r="AI16" s="14"/>
      <c r="AJ16" s="14"/>
      <c r="AK16" s="4"/>
    </row>
    <row r="17" spans="1:37" s="3" customFormat="1" ht="12.75" customHeight="1">
      <c r="A17" s="16"/>
      <c r="B17" s="16"/>
      <c r="C17" s="16"/>
      <c r="D17" s="16"/>
      <c r="E17" s="16"/>
      <c r="F17" s="12"/>
      <c r="G17" s="14"/>
      <c r="H17" s="14"/>
      <c r="I17" s="14"/>
      <c r="J17" s="14"/>
      <c r="K17" s="14"/>
      <c r="L17" s="14"/>
      <c r="M17" s="17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5"/>
      <c r="AD17" s="14"/>
      <c r="AE17" s="14"/>
      <c r="AF17" s="14"/>
      <c r="AG17" s="14"/>
      <c r="AH17" s="14"/>
      <c r="AI17" s="14"/>
      <c r="AJ17" s="14"/>
      <c r="AK17" s="4"/>
    </row>
    <row r="18" spans="1:37" s="3" customFormat="1" ht="12.75" customHeight="1">
      <c r="A18" s="16"/>
      <c r="B18" s="16"/>
      <c r="C18" s="16"/>
      <c r="D18" s="16"/>
      <c r="E18" s="16"/>
      <c r="F18" s="11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14"/>
      <c r="AE18" s="14"/>
      <c r="AF18" s="14"/>
      <c r="AG18" s="14"/>
      <c r="AH18" s="14"/>
      <c r="AI18" s="14"/>
      <c r="AJ18" s="14"/>
      <c r="AK18" s="4"/>
    </row>
    <row r="19" spans="1:37" s="3" customFormat="1" ht="18" customHeight="1">
      <c r="A19" s="90" t="s">
        <v>67</v>
      </c>
      <c r="B19" s="90"/>
      <c r="C19" s="90"/>
      <c r="D19" s="90"/>
      <c r="E19" s="90"/>
      <c r="F19" s="12"/>
      <c r="G19" s="13" t="s">
        <v>13</v>
      </c>
      <c r="H19" s="13" t="s">
        <v>68</v>
      </c>
      <c r="I19" s="13"/>
      <c r="J19" s="13"/>
      <c r="K19" s="13"/>
      <c r="L19" s="13"/>
      <c r="M19" s="13"/>
      <c r="N19" s="13"/>
      <c r="O19" s="13"/>
      <c r="P19" s="13"/>
      <c r="Q19" s="14"/>
      <c r="R19" s="13"/>
      <c r="S19" s="13"/>
      <c r="T19" s="14"/>
      <c r="U19" s="14"/>
      <c r="V19" s="14"/>
      <c r="W19" s="14"/>
      <c r="X19" s="14"/>
      <c r="Y19" s="14"/>
      <c r="Z19" s="14"/>
      <c r="AA19" s="14"/>
      <c r="AB19" s="14"/>
      <c r="AC19" s="15"/>
      <c r="AD19" s="14"/>
      <c r="AE19" s="14"/>
      <c r="AF19" s="14"/>
      <c r="AG19" s="14"/>
      <c r="AH19" s="14"/>
      <c r="AI19" s="14"/>
      <c r="AJ19" s="14"/>
      <c r="AK19" s="4"/>
    </row>
    <row r="20" spans="1:37" s="3" customFormat="1" ht="18" customHeight="1">
      <c r="A20" s="16"/>
      <c r="B20" s="16"/>
      <c r="C20" s="16"/>
      <c r="D20" s="16"/>
      <c r="E20" s="16"/>
      <c r="F20" s="12"/>
      <c r="G20" s="13" t="s">
        <v>69</v>
      </c>
      <c r="H20" s="13" t="s">
        <v>70</v>
      </c>
      <c r="I20" s="13"/>
      <c r="J20" s="13"/>
      <c r="K20" s="13"/>
      <c r="L20" s="13"/>
      <c r="M20" s="13"/>
      <c r="N20" s="13"/>
      <c r="O20" s="13"/>
      <c r="P20" s="13"/>
      <c r="Q20" s="14"/>
      <c r="R20" s="13"/>
      <c r="S20" s="13"/>
      <c r="T20" s="14"/>
      <c r="U20" s="14"/>
      <c r="V20" s="14"/>
      <c r="W20" s="14"/>
      <c r="X20" s="14"/>
      <c r="Y20" s="14"/>
      <c r="Z20" s="14"/>
      <c r="AA20" s="14"/>
      <c r="AB20" s="14"/>
      <c r="AC20" s="15"/>
      <c r="AD20" s="14"/>
      <c r="AE20" s="14"/>
      <c r="AF20" s="14"/>
      <c r="AG20" s="14"/>
      <c r="AH20" s="14"/>
      <c r="AI20" s="14"/>
      <c r="AJ20" s="14"/>
      <c r="AK20" s="4"/>
    </row>
    <row r="21" spans="1:37" s="3" customFormat="1" ht="12.75" customHeight="1">
      <c r="A21" s="16"/>
      <c r="B21" s="16"/>
      <c r="C21" s="16"/>
      <c r="D21" s="16"/>
      <c r="E21" s="16"/>
      <c r="F21" s="12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4"/>
      <c r="R21" s="13"/>
      <c r="S21" s="13"/>
      <c r="T21" s="14"/>
      <c r="U21" s="14"/>
      <c r="V21" s="14"/>
      <c r="W21" s="14"/>
      <c r="X21" s="14"/>
      <c r="Y21" s="14"/>
      <c r="Z21" s="14"/>
      <c r="AA21" s="14"/>
      <c r="AB21" s="14"/>
      <c r="AC21" s="15"/>
      <c r="AD21" s="14"/>
      <c r="AE21" s="14"/>
      <c r="AF21" s="14"/>
      <c r="AG21" s="14"/>
      <c r="AH21" s="14"/>
      <c r="AI21" s="14"/>
      <c r="AJ21" s="14"/>
      <c r="AK21" s="4"/>
    </row>
    <row r="22" spans="1:37" s="3" customFormat="1" ht="12.75" customHeight="1">
      <c r="A22" s="16"/>
      <c r="B22" s="16"/>
      <c r="C22" s="16"/>
      <c r="D22" s="16"/>
      <c r="E22" s="16"/>
      <c r="F22" s="11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  <c r="AD22" s="14"/>
      <c r="AE22" s="14"/>
      <c r="AF22" s="14"/>
      <c r="AG22" s="14"/>
      <c r="AH22" s="14"/>
      <c r="AI22" s="14"/>
      <c r="AJ22" s="14"/>
      <c r="AK22" s="4"/>
    </row>
    <row r="23" spans="1:37" s="3" customFormat="1" ht="18" customHeight="1">
      <c r="A23" s="90" t="s">
        <v>71</v>
      </c>
      <c r="B23" s="90"/>
      <c r="C23" s="90"/>
      <c r="D23" s="90"/>
      <c r="E23" s="90"/>
      <c r="F23" s="12"/>
      <c r="G23" s="8" t="s">
        <v>13</v>
      </c>
      <c r="H23" s="14" t="s">
        <v>56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  <c r="AD23" s="14"/>
      <c r="AE23" s="14"/>
      <c r="AF23" s="14"/>
      <c r="AG23" s="14"/>
      <c r="AH23" s="14"/>
      <c r="AI23" s="14"/>
      <c r="AJ23" s="14"/>
      <c r="AK23" s="4"/>
    </row>
    <row r="24" spans="1:37" s="3" customFormat="1" ht="18" customHeight="1">
      <c r="A24" s="16"/>
      <c r="B24" s="16"/>
      <c r="C24" s="16"/>
      <c r="D24" s="16"/>
      <c r="E24" s="16"/>
      <c r="F24" s="11"/>
      <c r="G24" s="8" t="s">
        <v>15</v>
      </c>
      <c r="H24" s="19" t="s">
        <v>125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  <c r="AD24" s="14"/>
      <c r="AE24" s="14"/>
      <c r="AF24" s="14"/>
      <c r="AG24" s="14"/>
      <c r="AH24" s="14"/>
      <c r="AI24" s="14"/>
      <c r="AJ24" s="14"/>
      <c r="AK24" s="4"/>
    </row>
    <row r="25" spans="1:37" s="3" customFormat="1" ht="18" customHeight="1">
      <c r="A25" s="16"/>
      <c r="B25" s="16"/>
      <c r="C25" s="16"/>
      <c r="D25" s="16"/>
      <c r="E25" s="16"/>
      <c r="F25" s="11"/>
      <c r="G25" s="11"/>
      <c r="H25" s="14" t="s">
        <v>49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5"/>
      <c r="AD25" s="14"/>
      <c r="AE25" s="14"/>
      <c r="AF25" s="14"/>
      <c r="AG25" s="14"/>
      <c r="AH25" s="14"/>
      <c r="AI25" s="14"/>
      <c r="AJ25" s="14"/>
      <c r="AK25" s="4"/>
    </row>
    <row r="26" spans="1:37" s="3" customFormat="1" ht="18" customHeight="1">
      <c r="A26" s="16"/>
      <c r="B26" s="16"/>
      <c r="C26" s="16"/>
      <c r="D26" s="16"/>
      <c r="E26" s="16"/>
      <c r="F26" s="11"/>
      <c r="G26" s="8"/>
      <c r="H26" s="14" t="s">
        <v>57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5"/>
      <c r="AD26" s="14"/>
      <c r="AE26" s="14"/>
      <c r="AF26" s="14"/>
      <c r="AG26" s="14"/>
      <c r="AH26" s="14"/>
      <c r="AI26" s="14"/>
      <c r="AJ26" s="14"/>
      <c r="AK26" s="4"/>
    </row>
    <row r="27" spans="1:37" s="3" customFormat="1" ht="18" customHeight="1">
      <c r="A27" s="16"/>
      <c r="B27" s="16"/>
      <c r="C27" s="16"/>
      <c r="D27" s="16"/>
      <c r="E27" s="16"/>
      <c r="F27" s="11"/>
      <c r="G27" s="8"/>
      <c r="H27" s="14" t="s">
        <v>59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5"/>
      <c r="AD27" s="14"/>
      <c r="AE27" s="14"/>
      <c r="AF27" s="14"/>
      <c r="AG27" s="14"/>
      <c r="AH27" s="14"/>
      <c r="AI27" s="14"/>
      <c r="AJ27" s="14"/>
      <c r="AK27" s="4"/>
    </row>
    <row r="28" spans="1:37" s="3" customFormat="1" ht="18" customHeight="1">
      <c r="A28" s="16"/>
      <c r="B28" s="16"/>
      <c r="C28" s="16"/>
      <c r="D28" s="16"/>
      <c r="E28" s="16"/>
      <c r="F28" s="11"/>
      <c r="G28" s="8"/>
      <c r="H28" s="14" t="s">
        <v>58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5"/>
      <c r="AD28" s="14"/>
      <c r="AE28" s="14"/>
      <c r="AF28" s="14"/>
      <c r="AG28" s="14"/>
      <c r="AH28" s="14"/>
      <c r="AI28" s="14"/>
      <c r="AJ28" s="14"/>
      <c r="AK28" s="4"/>
    </row>
    <row r="29" spans="1:37" s="3" customFormat="1" ht="18" customHeight="1">
      <c r="A29" s="16"/>
      <c r="B29" s="16"/>
      <c r="C29" s="16"/>
      <c r="D29" s="16"/>
      <c r="E29" s="16"/>
      <c r="F29" s="11"/>
      <c r="G29" s="8" t="s">
        <v>14</v>
      </c>
      <c r="H29" s="14" t="s">
        <v>72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5"/>
      <c r="AD29" s="14"/>
      <c r="AE29" s="14"/>
      <c r="AF29" s="14"/>
      <c r="AG29" s="14"/>
      <c r="AH29" s="14"/>
      <c r="AI29" s="14"/>
      <c r="AJ29" s="14"/>
      <c r="AK29" s="4"/>
    </row>
    <row r="30" spans="1:37" s="3" customFormat="1" ht="18" customHeight="1">
      <c r="A30" s="16"/>
      <c r="B30" s="16"/>
      <c r="C30" s="16"/>
      <c r="D30" s="16"/>
      <c r="E30" s="16"/>
      <c r="F30" s="11"/>
      <c r="G30" s="8" t="s">
        <v>23</v>
      </c>
      <c r="H30" s="14" t="s">
        <v>60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5"/>
      <c r="AD30" s="14"/>
      <c r="AE30" s="14"/>
      <c r="AF30" s="14"/>
      <c r="AG30" s="14"/>
      <c r="AH30" s="14"/>
      <c r="AI30" s="14"/>
      <c r="AJ30" s="14"/>
      <c r="AK30" s="4"/>
    </row>
    <row r="31" spans="1:37" s="3" customFormat="1" ht="18" customHeight="1">
      <c r="A31" s="16"/>
      <c r="B31" s="16"/>
      <c r="C31" s="16"/>
      <c r="D31" s="16"/>
      <c r="E31" s="16"/>
      <c r="F31" s="11"/>
      <c r="G31" s="8" t="s">
        <v>24</v>
      </c>
      <c r="H31" s="14" t="s">
        <v>61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5"/>
      <c r="AD31" s="14"/>
      <c r="AE31" s="14"/>
      <c r="AF31" s="14"/>
      <c r="AG31" s="14"/>
      <c r="AH31" s="14"/>
      <c r="AI31" s="14"/>
      <c r="AJ31" s="14"/>
      <c r="AK31" s="4"/>
    </row>
    <row r="32" spans="1:37" s="3" customFormat="1" ht="18" customHeight="1">
      <c r="A32" s="16"/>
      <c r="B32" s="16"/>
      <c r="C32" s="16"/>
      <c r="D32" s="16"/>
      <c r="E32" s="16"/>
      <c r="F32" s="11"/>
      <c r="G32" s="8" t="s">
        <v>25</v>
      </c>
      <c r="H32" s="14" t="s">
        <v>12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D32" s="14"/>
      <c r="AE32" s="14"/>
      <c r="AF32" s="14"/>
      <c r="AG32" s="14"/>
      <c r="AH32" s="14"/>
      <c r="AI32" s="14"/>
      <c r="AJ32" s="14"/>
      <c r="AK32" s="4"/>
    </row>
    <row r="33" spans="1:37" s="3" customFormat="1" ht="12.75" customHeight="1">
      <c r="A33" s="16"/>
      <c r="B33" s="16"/>
      <c r="C33" s="16"/>
      <c r="D33" s="16"/>
      <c r="E33" s="16"/>
      <c r="F33" s="11"/>
      <c r="G33" s="8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D33" s="14"/>
      <c r="AE33" s="14"/>
      <c r="AF33" s="14"/>
      <c r="AG33" s="14"/>
      <c r="AH33" s="14"/>
      <c r="AI33" s="14"/>
      <c r="AJ33" s="14"/>
      <c r="AK33" s="4"/>
    </row>
    <row r="34" spans="1:37" s="3" customFormat="1" ht="12.75" customHeight="1">
      <c r="A34" s="16"/>
      <c r="B34" s="16"/>
      <c r="C34" s="16"/>
      <c r="D34" s="16"/>
      <c r="E34" s="16"/>
      <c r="F34" s="11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  <c r="AD34" s="14"/>
      <c r="AE34" s="14"/>
      <c r="AF34" s="14"/>
      <c r="AG34" s="14"/>
      <c r="AH34" s="14"/>
      <c r="AI34" s="14"/>
      <c r="AJ34" s="14"/>
      <c r="AK34" s="4"/>
    </row>
    <row r="35" spans="1:37" s="3" customFormat="1" ht="18" customHeight="1">
      <c r="A35" s="90" t="s">
        <v>10</v>
      </c>
      <c r="B35" s="90"/>
      <c r="C35" s="90"/>
      <c r="D35" s="90"/>
      <c r="E35" s="90"/>
      <c r="F35" s="12"/>
      <c r="G35" s="14" t="s">
        <v>126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5"/>
      <c r="AD35" s="14"/>
      <c r="AE35" s="14"/>
      <c r="AF35" s="14"/>
      <c r="AG35" s="14"/>
      <c r="AH35" s="14"/>
      <c r="AI35" s="14"/>
      <c r="AJ35" s="14"/>
      <c r="AK35" s="4"/>
    </row>
    <row r="36" spans="1:37" s="3" customFormat="1" ht="18" customHeight="1">
      <c r="A36" s="16"/>
      <c r="B36" s="16"/>
      <c r="C36" s="16"/>
      <c r="D36" s="16"/>
      <c r="E36" s="16"/>
      <c r="F36" s="20"/>
      <c r="G36" s="14" t="s">
        <v>100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5"/>
      <c r="AD36" s="14"/>
      <c r="AE36" s="14"/>
      <c r="AF36" s="14"/>
      <c r="AG36" s="14"/>
      <c r="AH36" s="14"/>
      <c r="AI36" s="14"/>
      <c r="AJ36" s="14"/>
      <c r="AK36" s="4"/>
    </row>
    <row r="37" spans="1:37" s="3" customFormat="1" ht="12.75" customHeight="1">
      <c r="A37" s="16"/>
      <c r="B37" s="16"/>
      <c r="C37" s="16"/>
      <c r="D37" s="16"/>
      <c r="E37" s="16"/>
      <c r="F37" s="20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5"/>
      <c r="AD37" s="14"/>
      <c r="AE37" s="14"/>
      <c r="AF37" s="14"/>
      <c r="AG37" s="14"/>
      <c r="AH37" s="14"/>
      <c r="AI37" s="14"/>
      <c r="AJ37" s="14"/>
      <c r="AK37" s="4"/>
    </row>
    <row r="38" spans="1:37" s="3" customFormat="1" ht="12.75" customHeight="1">
      <c r="A38" s="16"/>
      <c r="B38" s="16"/>
      <c r="C38" s="16"/>
      <c r="D38" s="16"/>
      <c r="E38" s="16"/>
      <c r="F38" s="11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5"/>
      <c r="AD38" s="14"/>
      <c r="AE38" s="14"/>
      <c r="AF38" s="14"/>
      <c r="AG38" s="14"/>
      <c r="AH38" s="14"/>
      <c r="AI38" s="14"/>
      <c r="AJ38" s="14"/>
      <c r="AK38" s="4"/>
    </row>
    <row r="39" spans="1:37" s="3" customFormat="1" ht="18" customHeight="1">
      <c r="A39" s="90" t="s">
        <v>0</v>
      </c>
      <c r="B39" s="90"/>
      <c r="C39" s="90"/>
      <c r="D39" s="90"/>
      <c r="E39" s="90"/>
      <c r="F39" s="12"/>
      <c r="G39" s="14" t="s">
        <v>11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5"/>
      <c r="AD39" s="14"/>
      <c r="AE39" s="14"/>
      <c r="AF39" s="14"/>
      <c r="AG39" s="14"/>
      <c r="AH39" s="14"/>
      <c r="AI39" s="14"/>
      <c r="AJ39" s="14"/>
      <c r="AK39" s="4"/>
    </row>
    <row r="40" spans="1:37" s="3" customFormat="1" ht="12.75" customHeight="1">
      <c r="A40" s="16"/>
      <c r="B40" s="16"/>
      <c r="C40" s="16"/>
      <c r="D40" s="16"/>
      <c r="E40" s="16"/>
      <c r="F40" s="12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5"/>
      <c r="AD40" s="14"/>
      <c r="AE40" s="14"/>
      <c r="AF40" s="14"/>
      <c r="AG40" s="14"/>
      <c r="AH40" s="14"/>
      <c r="AI40" s="14"/>
      <c r="AJ40" s="14"/>
      <c r="AK40" s="4"/>
    </row>
    <row r="41" spans="1:37" s="3" customFormat="1" ht="12.75" customHeight="1">
      <c r="A41" s="16"/>
      <c r="B41" s="16"/>
      <c r="C41" s="16"/>
      <c r="D41" s="16"/>
      <c r="E41" s="16"/>
      <c r="F41" s="11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5"/>
      <c r="AD41" s="14"/>
      <c r="AE41" s="14"/>
      <c r="AF41" s="14"/>
      <c r="AG41" s="14"/>
      <c r="AH41" s="14"/>
      <c r="AI41" s="14"/>
      <c r="AJ41" s="14"/>
      <c r="AK41" s="4"/>
    </row>
    <row r="42" spans="1:37" s="3" customFormat="1" ht="18" customHeight="1">
      <c r="A42" s="90" t="s">
        <v>1</v>
      </c>
      <c r="B42" s="90"/>
      <c r="C42" s="90"/>
      <c r="D42" s="90"/>
      <c r="E42" s="90"/>
      <c r="F42" s="12"/>
      <c r="G42" s="8" t="s">
        <v>13</v>
      </c>
      <c r="H42" s="14" t="s">
        <v>63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D42" s="14"/>
      <c r="AE42" s="14"/>
      <c r="AF42" s="14"/>
      <c r="AG42" s="14"/>
      <c r="AH42" s="14"/>
      <c r="AI42" s="14"/>
      <c r="AJ42" s="14"/>
      <c r="AK42" s="4"/>
    </row>
    <row r="43" spans="1:37" s="3" customFormat="1" ht="18" customHeight="1">
      <c r="A43" s="14"/>
      <c r="B43" s="14"/>
      <c r="C43" s="14"/>
      <c r="D43" s="14"/>
      <c r="E43" s="14"/>
      <c r="F43" s="11"/>
      <c r="G43" s="21" t="s">
        <v>15</v>
      </c>
      <c r="H43" s="19" t="s">
        <v>120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21"/>
      <c r="AD43" s="19"/>
      <c r="AE43" s="19"/>
      <c r="AF43" s="19"/>
      <c r="AG43" s="14"/>
      <c r="AH43" s="14"/>
      <c r="AI43" s="14"/>
      <c r="AJ43" s="14"/>
      <c r="AK43" s="4"/>
    </row>
    <row r="44" spans="1:37" s="3" customFormat="1" ht="18" customHeight="1">
      <c r="A44" s="14"/>
      <c r="B44" s="14"/>
      <c r="C44" s="14"/>
      <c r="D44" s="14"/>
      <c r="E44" s="14"/>
      <c r="F44" s="11"/>
      <c r="G44" s="21" t="s">
        <v>14</v>
      </c>
      <c r="H44" s="19" t="s">
        <v>121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21"/>
      <c r="AD44" s="19"/>
      <c r="AE44" s="19"/>
      <c r="AF44" s="19"/>
      <c r="AG44" s="14"/>
      <c r="AH44" s="14"/>
      <c r="AI44" s="14"/>
      <c r="AJ44" s="14"/>
      <c r="AK44" s="4"/>
    </row>
    <row r="45" spans="1:37" s="3" customFormat="1" ht="18" customHeight="1">
      <c r="A45" s="14"/>
      <c r="B45" s="14"/>
      <c r="C45" s="14"/>
      <c r="D45" s="14"/>
      <c r="E45" s="14"/>
      <c r="F45" s="14"/>
      <c r="G45" s="8" t="s">
        <v>62</v>
      </c>
      <c r="H45" s="14" t="s">
        <v>75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5"/>
      <c r="AD45" s="14"/>
      <c r="AE45" s="14"/>
      <c r="AF45" s="14"/>
      <c r="AG45" s="14"/>
      <c r="AH45" s="14"/>
      <c r="AI45" s="14"/>
      <c r="AJ45" s="14"/>
      <c r="AK45" s="4"/>
    </row>
    <row r="46" spans="1:37" s="3" customFormat="1" ht="18" customHeight="1">
      <c r="A46" s="14"/>
      <c r="B46" s="14"/>
      <c r="C46" s="14"/>
      <c r="D46" s="14"/>
      <c r="E46" s="14"/>
      <c r="F46" s="14"/>
      <c r="G46" s="8" t="s">
        <v>73</v>
      </c>
      <c r="H46" s="14" t="s">
        <v>74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5"/>
      <c r="AD46" s="14"/>
      <c r="AE46" s="14"/>
      <c r="AF46" s="14"/>
      <c r="AG46" s="14"/>
      <c r="AH46" s="14"/>
      <c r="AI46" s="14"/>
      <c r="AJ46" s="14"/>
      <c r="AK46" s="4"/>
    </row>
    <row r="47" spans="1:37" s="3" customFormat="1" ht="18" customHeight="1">
      <c r="A47" s="14"/>
      <c r="B47" s="14"/>
      <c r="C47" s="14"/>
      <c r="D47" s="14"/>
      <c r="E47" s="14"/>
      <c r="F47" s="14"/>
      <c r="G47" s="8" t="s">
        <v>76</v>
      </c>
      <c r="H47" s="14" t="s">
        <v>78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5"/>
      <c r="AD47" s="14"/>
      <c r="AE47" s="14"/>
      <c r="AF47" s="14"/>
      <c r="AG47" s="14"/>
      <c r="AH47" s="14"/>
      <c r="AI47" s="14"/>
      <c r="AJ47" s="14"/>
      <c r="AK47" s="4"/>
    </row>
    <row r="48" spans="1:37" s="3" customFormat="1" ht="18" customHeight="1">
      <c r="A48" s="14"/>
      <c r="B48" s="14"/>
      <c r="C48" s="14"/>
      <c r="D48" s="14"/>
      <c r="E48" s="14"/>
      <c r="F48" s="14"/>
      <c r="G48" s="8" t="s">
        <v>26</v>
      </c>
      <c r="H48" s="14" t="s">
        <v>79</v>
      </c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  <c r="AD48" s="14"/>
      <c r="AE48" s="14"/>
      <c r="AF48" s="14"/>
      <c r="AG48" s="14"/>
      <c r="AH48" s="14"/>
      <c r="AI48" s="14"/>
      <c r="AJ48" s="14"/>
      <c r="AK48" s="4"/>
    </row>
    <row r="49" spans="1:37" s="3" customFormat="1" ht="18" customHeight="1">
      <c r="A49" s="14"/>
      <c r="B49" s="14"/>
      <c r="C49" s="14"/>
      <c r="D49" s="14"/>
      <c r="E49" s="14"/>
      <c r="F49" s="14"/>
      <c r="G49" s="8" t="s">
        <v>77</v>
      </c>
      <c r="H49" s="14" t="s">
        <v>118</v>
      </c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  <c r="AD49" s="14"/>
      <c r="AE49" s="14"/>
      <c r="AF49" s="14"/>
      <c r="AG49" s="14"/>
      <c r="AH49" s="14"/>
      <c r="AI49" s="14"/>
      <c r="AJ49" s="14"/>
      <c r="AK49" s="4"/>
    </row>
    <row r="50" spans="1:37" s="3" customFormat="1" ht="18" customHeight="1">
      <c r="A50" s="14"/>
      <c r="B50" s="14"/>
      <c r="C50" s="14"/>
      <c r="D50" s="14"/>
      <c r="E50" s="14"/>
      <c r="F50" s="14"/>
      <c r="G50" s="8" t="s">
        <v>80</v>
      </c>
      <c r="H50" s="14" t="s">
        <v>81</v>
      </c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  <c r="AD50" s="14"/>
      <c r="AE50" s="14"/>
      <c r="AF50" s="14"/>
      <c r="AG50" s="14"/>
      <c r="AH50" s="14"/>
      <c r="AI50" s="14"/>
      <c r="AJ50" s="14"/>
      <c r="AK50" s="4"/>
    </row>
    <row r="51" spans="1:37" s="3" customFormat="1" ht="18" customHeight="1">
      <c r="A51" s="4"/>
      <c r="G51" s="2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5"/>
      <c r="AD51" s="4"/>
      <c r="AE51" s="4"/>
      <c r="AF51" s="4"/>
      <c r="AG51" s="4"/>
      <c r="AH51" s="4"/>
      <c r="AI51" s="4"/>
      <c r="AJ51" s="4"/>
      <c r="AK51" s="4"/>
    </row>
    <row r="52" spans="1:37" s="3" customFormat="1" ht="18" customHeight="1">
      <c r="A52" s="4"/>
      <c r="G52" s="2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5"/>
      <c r="AD52" s="4"/>
      <c r="AE52" s="4"/>
      <c r="AF52" s="4"/>
      <c r="AG52" s="4"/>
      <c r="AH52" s="4"/>
      <c r="AI52" s="4"/>
      <c r="AJ52" s="4"/>
      <c r="AK52" s="4"/>
    </row>
    <row r="53" spans="7:37" ht="15.75"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7:37" ht="15.75"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7:37" ht="15.75"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</sheetData>
  <sheetProtection/>
  <mergeCells count="10">
    <mergeCell ref="A1:AH1"/>
    <mergeCell ref="A35:E35"/>
    <mergeCell ref="A42:E42"/>
    <mergeCell ref="A4:E4"/>
    <mergeCell ref="A10:E10"/>
    <mergeCell ref="A16:E16"/>
    <mergeCell ref="A39:E39"/>
    <mergeCell ref="A23:E23"/>
    <mergeCell ref="A7:E7"/>
    <mergeCell ref="A19:E19"/>
  </mergeCells>
  <printOptions horizontalCentered="1"/>
  <pageMargins left="0.3937007874015748" right="0.1968503937007874" top="0.64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SheetLayoutView="100" zoomScalePageLayoutView="0" workbookViewId="0" topLeftCell="A1">
      <selection activeCell="A1" sqref="A1:AB1"/>
    </sheetView>
  </sheetViews>
  <sheetFormatPr defaultColWidth="3.625" defaultRowHeight="13.5"/>
  <cols>
    <col min="1" max="1" width="1.625" style="25" customWidth="1"/>
    <col min="2" max="27" width="3.625" style="25" customWidth="1"/>
    <col min="28" max="28" width="2.625" style="25" customWidth="1"/>
    <col min="29" max="29" width="1.625" style="25" customWidth="1"/>
    <col min="30" max="55" width="3.625" style="25" customWidth="1"/>
    <col min="56" max="56" width="1.625" style="25" customWidth="1"/>
    <col min="57" max="16384" width="3.625" style="25" customWidth="1"/>
  </cols>
  <sheetData>
    <row r="1" spans="1:56" s="22" customFormat="1" ht="24.75" customHeight="1">
      <c r="A1" s="89" t="s">
        <v>111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 t="s">
        <v>111</v>
      </c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</row>
    <row r="2" spans="1:29" s="24" customFormat="1" ht="15.75">
      <c r="A2" s="23" t="s">
        <v>101</v>
      </c>
      <c r="B2" s="23"/>
      <c r="AC2" s="23" t="s">
        <v>101</v>
      </c>
    </row>
    <row r="3" ht="6.75" customHeight="1"/>
    <row r="4" spans="1:50" s="27" customFormat="1" ht="15.75">
      <c r="A4" s="136" t="s">
        <v>89</v>
      </c>
      <c r="B4" s="136"/>
      <c r="C4" s="136"/>
      <c r="D4" s="136"/>
      <c r="E4" s="136"/>
      <c r="F4" s="136"/>
      <c r="G4" s="136"/>
      <c r="H4" s="136"/>
      <c r="I4" s="26"/>
      <c r="J4" s="26" t="s">
        <v>90</v>
      </c>
      <c r="L4" s="26"/>
      <c r="O4" s="26"/>
      <c r="P4" s="26"/>
      <c r="Q4" s="26" t="s">
        <v>31</v>
      </c>
      <c r="R4" s="26"/>
      <c r="V4" s="28"/>
      <c r="AC4" s="136" t="s">
        <v>89</v>
      </c>
      <c r="AD4" s="136"/>
      <c r="AE4" s="136"/>
      <c r="AF4" s="136"/>
      <c r="AG4" s="136"/>
      <c r="AH4" s="136"/>
      <c r="AI4" s="136"/>
      <c r="AJ4" s="136"/>
      <c r="AK4" s="26"/>
      <c r="AL4" s="26" t="s">
        <v>32</v>
      </c>
      <c r="AN4" s="26"/>
      <c r="AQ4" s="26"/>
      <c r="AR4" s="26"/>
      <c r="AS4" s="26" t="s">
        <v>114</v>
      </c>
      <c r="AT4" s="26"/>
      <c r="AX4" s="28"/>
    </row>
    <row r="5" ht="6.75" customHeight="1"/>
    <row r="6" spans="2:56" s="29" customFormat="1" ht="16.5" thickBot="1">
      <c r="B6" s="30" t="s">
        <v>29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2"/>
      <c r="AD6" s="33" t="s">
        <v>30</v>
      </c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2"/>
    </row>
    <row r="7" spans="2:56" s="35" customFormat="1" ht="19.5" customHeight="1">
      <c r="B7" s="123" t="s">
        <v>40</v>
      </c>
      <c r="C7" s="124"/>
      <c r="D7" s="124"/>
      <c r="E7" s="121" t="str">
        <f>B8</f>
        <v>藤崎</v>
      </c>
      <c r="F7" s="121"/>
      <c r="G7" s="121"/>
      <c r="H7" s="121" t="str">
        <f>B9</f>
        <v>鷺沼Ａ</v>
      </c>
      <c r="I7" s="121"/>
      <c r="J7" s="121"/>
      <c r="K7" s="121" t="str">
        <f>B10</f>
        <v>谷津Ａ</v>
      </c>
      <c r="L7" s="121"/>
      <c r="M7" s="121"/>
      <c r="N7" s="121" t="str">
        <f>B11</f>
        <v>秋津</v>
      </c>
      <c r="O7" s="121"/>
      <c r="P7" s="121"/>
      <c r="Q7" s="121" t="str">
        <f>B12</f>
        <v>MSS香澄B</v>
      </c>
      <c r="R7" s="121"/>
      <c r="S7" s="137"/>
      <c r="T7" s="36" t="s">
        <v>2</v>
      </c>
      <c r="U7" s="37" t="s">
        <v>3</v>
      </c>
      <c r="V7" s="37" t="s">
        <v>4</v>
      </c>
      <c r="W7" s="37" t="s">
        <v>5</v>
      </c>
      <c r="X7" s="37" t="s">
        <v>19</v>
      </c>
      <c r="Y7" s="37" t="s">
        <v>6</v>
      </c>
      <c r="Z7" s="37" t="s">
        <v>7</v>
      </c>
      <c r="AA7" s="38" t="s">
        <v>8</v>
      </c>
      <c r="AB7" s="39"/>
      <c r="AD7" s="123" t="s">
        <v>38</v>
      </c>
      <c r="AE7" s="124"/>
      <c r="AF7" s="124"/>
      <c r="AG7" s="121" t="str">
        <f>AD8</f>
        <v>MSS香澄Ａ</v>
      </c>
      <c r="AH7" s="121"/>
      <c r="AI7" s="121"/>
      <c r="AJ7" s="121" t="str">
        <f>AD9</f>
        <v>東習志野Ｂ</v>
      </c>
      <c r="AK7" s="121"/>
      <c r="AL7" s="121"/>
      <c r="AM7" s="121" t="str">
        <f>AD10</f>
        <v>鷺沼Ｂ</v>
      </c>
      <c r="AN7" s="121"/>
      <c r="AO7" s="121"/>
      <c r="AP7" s="121" t="str">
        <f>AD11</f>
        <v>向山</v>
      </c>
      <c r="AQ7" s="121"/>
      <c r="AR7" s="121"/>
      <c r="AS7" s="121" t="str">
        <f>AD12</f>
        <v>大久保Ｂ</v>
      </c>
      <c r="AT7" s="121"/>
      <c r="AU7" s="137"/>
      <c r="AV7" s="36" t="s">
        <v>2</v>
      </c>
      <c r="AW7" s="37" t="s">
        <v>3</v>
      </c>
      <c r="AX7" s="37" t="s">
        <v>4</v>
      </c>
      <c r="AY7" s="37" t="s">
        <v>5</v>
      </c>
      <c r="AZ7" s="37" t="s">
        <v>19</v>
      </c>
      <c r="BA7" s="37" t="s">
        <v>6</v>
      </c>
      <c r="BB7" s="37" t="s">
        <v>7</v>
      </c>
      <c r="BC7" s="38" t="s">
        <v>8</v>
      </c>
      <c r="BD7" s="39"/>
    </row>
    <row r="8" spans="2:56" s="40" customFormat="1" ht="19.5" customHeight="1">
      <c r="B8" s="125" t="s">
        <v>113</v>
      </c>
      <c r="C8" s="126"/>
      <c r="D8" s="126"/>
      <c r="E8" s="94"/>
      <c r="F8" s="95"/>
      <c r="G8" s="96"/>
      <c r="H8" s="41">
        <f>M17</f>
        <v>0</v>
      </c>
      <c r="I8" s="42" t="s">
        <v>47</v>
      </c>
      <c r="J8" s="43">
        <f>O17</f>
        <v>0</v>
      </c>
      <c r="K8" s="41">
        <f>M25</f>
        <v>0</v>
      </c>
      <c r="L8" s="42" t="s">
        <v>25</v>
      </c>
      <c r="M8" s="43">
        <f>O25</f>
        <v>0</v>
      </c>
      <c r="N8" s="41">
        <f>M27</f>
        <v>0</v>
      </c>
      <c r="O8" s="44" t="s">
        <v>77</v>
      </c>
      <c r="P8" s="43">
        <f>O27</f>
        <v>0</v>
      </c>
      <c r="Q8" s="41">
        <f>M19</f>
        <v>0</v>
      </c>
      <c r="R8" s="42" t="s">
        <v>93</v>
      </c>
      <c r="S8" s="45">
        <f>O19</f>
        <v>0</v>
      </c>
      <c r="T8" s="46">
        <f>U8*3+V8*1</f>
        <v>0</v>
      </c>
      <c r="U8" s="47">
        <f>COUNTIF(E8:S8,"○")</f>
        <v>0</v>
      </c>
      <c r="V8" s="47">
        <f>COUNTIF(E8:S8,"△")</f>
        <v>0</v>
      </c>
      <c r="W8" s="47">
        <f>COUNTIF(E8:S8,"●")</f>
        <v>0</v>
      </c>
      <c r="X8" s="47">
        <f>Y8-Z8</f>
        <v>0</v>
      </c>
      <c r="Y8" s="48">
        <f>E8+H8+K8+N8+Q8</f>
        <v>0</v>
      </c>
      <c r="Z8" s="48">
        <f>G8+J8+M8+P8+S8</f>
        <v>0</v>
      </c>
      <c r="AA8" s="49">
        <f>RANK(AB8,AB8:AB10)</f>
        <v>1</v>
      </c>
      <c r="AB8" s="50">
        <f>T8*10000+X8*1000+Y8</f>
        <v>0</v>
      </c>
      <c r="AD8" s="125" t="s">
        <v>97</v>
      </c>
      <c r="AE8" s="126"/>
      <c r="AF8" s="126"/>
      <c r="AG8" s="94"/>
      <c r="AH8" s="95"/>
      <c r="AI8" s="96"/>
      <c r="AJ8" s="41">
        <f>AO17</f>
        <v>0</v>
      </c>
      <c r="AK8" s="42" t="s">
        <v>47</v>
      </c>
      <c r="AL8" s="43">
        <f>AQ17</f>
        <v>0</v>
      </c>
      <c r="AM8" s="41">
        <f>AO25</f>
        <v>0</v>
      </c>
      <c r="AN8" s="42" t="s">
        <v>25</v>
      </c>
      <c r="AO8" s="43">
        <f>AQ25</f>
        <v>0</v>
      </c>
      <c r="AP8" s="41">
        <f>AO27</f>
        <v>0</v>
      </c>
      <c r="AQ8" s="44" t="s">
        <v>77</v>
      </c>
      <c r="AR8" s="43">
        <f>AQ27</f>
        <v>0</v>
      </c>
      <c r="AS8" s="41">
        <f>AO19</f>
        <v>0</v>
      </c>
      <c r="AT8" s="42" t="s">
        <v>93</v>
      </c>
      <c r="AU8" s="45">
        <f>AQ19</f>
        <v>0</v>
      </c>
      <c r="AV8" s="46">
        <f>AW8*3+AX8*1</f>
        <v>0</v>
      </c>
      <c r="AW8" s="47">
        <f>COUNTIF(AG8:AU8,"○")</f>
        <v>0</v>
      </c>
      <c r="AX8" s="47">
        <f>COUNTIF(AG8:AU8,"△")</f>
        <v>0</v>
      </c>
      <c r="AY8" s="47">
        <f>COUNTIF(AG8:AU8,"●")</f>
        <v>0</v>
      </c>
      <c r="AZ8" s="47">
        <f>BA8-BB8</f>
        <v>0</v>
      </c>
      <c r="BA8" s="48">
        <f>AG8+AJ8+AM8+AP8+AS8</f>
        <v>0</v>
      </c>
      <c r="BB8" s="48">
        <f>AI8+AL8+AO8+AR8+AU8</f>
        <v>0</v>
      </c>
      <c r="BC8" s="49">
        <f>RANK(BD8,BD8:BD10)</f>
        <v>1</v>
      </c>
      <c r="BD8" s="50">
        <f>AV8*10000+AZ8*1000+BA8</f>
        <v>0</v>
      </c>
    </row>
    <row r="9" spans="2:56" s="40" customFormat="1" ht="19.5" customHeight="1">
      <c r="B9" s="125" t="s">
        <v>28</v>
      </c>
      <c r="C9" s="126"/>
      <c r="D9" s="126"/>
      <c r="E9" s="41">
        <f>J8</f>
        <v>0</v>
      </c>
      <c r="F9" s="51"/>
      <c r="G9" s="43">
        <f>H8</f>
        <v>0</v>
      </c>
      <c r="H9" s="94"/>
      <c r="I9" s="95"/>
      <c r="J9" s="96"/>
      <c r="K9" s="41">
        <f>M20</f>
        <v>0</v>
      </c>
      <c r="L9" s="42" t="s">
        <v>23</v>
      </c>
      <c r="M9" s="43">
        <f>O20</f>
        <v>0</v>
      </c>
      <c r="N9" s="41">
        <f>M29</f>
        <v>0</v>
      </c>
      <c r="O9" s="42" t="s">
        <v>88</v>
      </c>
      <c r="P9" s="43">
        <f>O29</f>
        <v>0</v>
      </c>
      <c r="Q9" s="41">
        <f>M26</f>
        <v>0</v>
      </c>
      <c r="R9" s="42" t="s">
        <v>26</v>
      </c>
      <c r="S9" s="45">
        <f>O26</f>
        <v>0</v>
      </c>
      <c r="T9" s="46">
        <f>U9*3+V9*1</f>
        <v>0</v>
      </c>
      <c r="U9" s="47">
        <f>COUNTIF(E9:S9,"○")</f>
        <v>0</v>
      </c>
      <c r="V9" s="47">
        <f>COUNTIF(E9:S9,"△")</f>
        <v>0</v>
      </c>
      <c r="W9" s="47">
        <f>COUNTIF(E9:S9,"●")</f>
        <v>0</v>
      </c>
      <c r="X9" s="47">
        <f>Y9-Z9</f>
        <v>0</v>
      </c>
      <c r="Y9" s="48">
        <f>E9+H9+K9+N9+Q9</f>
        <v>0</v>
      </c>
      <c r="Z9" s="48">
        <f>G9+J9+M9+P9+S9</f>
        <v>0</v>
      </c>
      <c r="AA9" s="49">
        <f>RANK(AB9,AB8:AB10)</f>
        <v>1</v>
      </c>
      <c r="AB9" s="50">
        <f>T9*10000+X9*1000+Y9</f>
        <v>0</v>
      </c>
      <c r="AD9" s="125" t="s">
        <v>98</v>
      </c>
      <c r="AE9" s="126"/>
      <c r="AF9" s="126"/>
      <c r="AG9" s="41">
        <f>AL8</f>
        <v>0</v>
      </c>
      <c r="AH9" s="51"/>
      <c r="AI9" s="43">
        <f>AJ8</f>
        <v>0</v>
      </c>
      <c r="AJ9" s="94"/>
      <c r="AK9" s="95"/>
      <c r="AL9" s="96"/>
      <c r="AM9" s="41">
        <f>AO20</f>
        <v>0</v>
      </c>
      <c r="AN9" s="42" t="s">
        <v>23</v>
      </c>
      <c r="AO9" s="43">
        <f>AQ20</f>
        <v>0</v>
      </c>
      <c r="AP9" s="41">
        <f>AO29</f>
        <v>0</v>
      </c>
      <c r="AQ9" s="42" t="s">
        <v>88</v>
      </c>
      <c r="AR9" s="43">
        <f>AQ29</f>
        <v>0</v>
      </c>
      <c r="AS9" s="41">
        <f>AO26</f>
        <v>0</v>
      </c>
      <c r="AT9" s="42" t="s">
        <v>26</v>
      </c>
      <c r="AU9" s="45">
        <f>AQ26</f>
        <v>0</v>
      </c>
      <c r="AV9" s="46">
        <f>AW9*3+AX9*1</f>
        <v>0</v>
      </c>
      <c r="AW9" s="47">
        <f>COUNTIF(AG9:AU9,"○")</f>
        <v>0</v>
      </c>
      <c r="AX9" s="47">
        <f>COUNTIF(AG9:AU9,"△")</f>
        <v>0</v>
      </c>
      <c r="AY9" s="47">
        <f>COUNTIF(AG9:AU9,"●")</f>
        <v>0</v>
      </c>
      <c r="AZ9" s="47">
        <f>BA9-BB9</f>
        <v>0</v>
      </c>
      <c r="BA9" s="48">
        <f>AG9+AJ9+AM9+AP9+AS9</f>
        <v>0</v>
      </c>
      <c r="BB9" s="48">
        <f>AI9+AL9+AO9+AR9+AU9</f>
        <v>0</v>
      </c>
      <c r="BC9" s="49">
        <f>RANK(BD9,BD8:BD10)</f>
        <v>1</v>
      </c>
      <c r="BD9" s="50">
        <f>AV9*10000+AZ9*1000+BA9</f>
        <v>0</v>
      </c>
    </row>
    <row r="10" spans="2:56" s="40" customFormat="1" ht="19.5" customHeight="1">
      <c r="B10" s="125" t="s">
        <v>20</v>
      </c>
      <c r="C10" s="126"/>
      <c r="D10" s="126"/>
      <c r="E10" s="41">
        <f>M8</f>
        <v>0</v>
      </c>
      <c r="F10" s="51"/>
      <c r="G10" s="43">
        <f>K8</f>
        <v>0</v>
      </c>
      <c r="H10" s="41">
        <f>M9</f>
        <v>0</v>
      </c>
      <c r="I10" s="51"/>
      <c r="J10" s="43">
        <f>K9</f>
        <v>0</v>
      </c>
      <c r="K10" s="94"/>
      <c r="L10" s="95"/>
      <c r="M10" s="96"/>
      <c r="N10" s="41">
        <f>M18</f>
        <v>0</v>
      </c>
      <c r="O10" s="42" t="s">
        <v>92</v>
      </c>
      <c r="P10" s="43">
        <f>O18</f>
        <v>0</v>
      </c>
      <c r="Q10" s="41">
        <f>M28</f>
        <v>0</v>
      </c>
      <c r="R10" s="42" t="s">
        <v>87</v>
      </c>
      <c r="S10" s="45">
        <f>O28</f>
        <v>0</v>
      </c>
      <c r="T10" s="46">
        <f>U10*3+V10*1</f>
        <v>0</v>
      </c>
      <c r="U10" s="47">
        <f>COUNTIF(E10:S10,"○")</f>
        <v>0</v>
      </c>
      <c r="V10" s="47">
        <f>COUNTIF(E10:S10,"△")</f>
        <v>0</v>
      </c>
      <c r="W10" s="47">
        <f>COUNTIF(E10:S10,"●")</f>
        <v>0</v>
      </c>
      <c r="X10" s="47">
        <f>Y10-Z10</f>
        <v>0</v>
      </c>
      <c r="Y10" s="48">
        <f>E10+H10+K10+N10+Q10</f>
        <v>0</v>
      </c>
      <c r="Z10" s="48">
        <f>G10+J10+M10+P10+S10</f>
        <v>0</v>
      </c>
      <c r="AA10" s="49">
        <f>RANK(AB10,AB8:AB10)</f>
        <v>1</v>
      </c>
      <c r="AB10" s="50">
        <f>T10*10000+X10*1000+Y10</f>
        <v>0</v>
      </c>
      <c r="AD10" s="125" t="s">
        <v>27</v>
      </c>
      <c r="AE10" s="126"/>
      <c r="AF10" s="126"/>
      <c r="AG10" s="41">
        <f>AO8</f>
        <v>0</v>
      </c>
      <c r="AH10" s="51"/>
      <c r="AI10" s="43">
        <f>AM8</f>
        <v>0</v>
      </c>
      <c r="AJ10" s="41">
        <f>AO9</f>
        <v>0</v>
      </c>
      <c r="AK10" s="51"/>
      <c r="AL10" s="43">
        <f>AM9</f>
        <v>0</v>
      </c>
      <c r="AM10" s="94"/>
      <c r="AN10" s="95"/>
      <c r="AO10" s="96"/>
      <c r="AP10" s="41">
        <f>AO18</f>
        <v>0</v>
      </c>
      <c r="AQ10" s="42" t="s">
        <v>92</v>
      </c>
      <c r="AR10" s="43">
        <f>AQ18</f>
        <v>0</v>
      </c>
      <c r="AS10" s="41">
        <f>AO28</f>
        <v>0</v>
      </c>
      <c r="AT10" s="42" t="s">
        <v>87</v>
      </c>
      <c r="AU10" s="45">
        <f>AQ28</f>
        <v>0</v>
      </c>
      <c r="AV10" s="46">
        <f>AW10*3+AX10*1</f>
        <v>0</v>
      </c>
      <c r="AW10" s="47">
        <f>COUNTIF(AG10:AU10,"○")</f>
        <v>0</v>
      </c>
      <c r="AX10" s="47">
        <f>COUNTIF(AG10:AU10,"△")</f>
        <v>0</v>
      </c>
      <c r="AY10" s="47">
        <f>COUNTIF(AG10:AU10,"●")</f>
        <v>0</v>
      </c>
      <c r="AZ10" s="47">
        <f>BA10-BB10</f>
        <v>0</v>
      </c>
      <c r="BA10" s="48">
        <f>AG10+AJ10+AM10+AP10+AS10</f>
        <v>0</v>
      </c>
      <c r="BB10" s="48">
        <f>AI10+AL10+AO10+AR10+AU10</f>
        <v>0</v>
      </c>
      <c r="BC10" s="49">
        <f>RANK(BD10,BD8:BD10)</f>
        <v>1</v>
      </c>
      <c r="BD10" s="50">
        <f>AV10*10000+AZ10*1000+BA10</f>
        <v>0</v>
      </c>
    </row>
    <row r="11" spans="2:56" s="40" customFormat="1" ht="19.5" customHeight="1">
      <c r="B11" s="125" t="s">
        <v>18</v>
      </c>
      <c r="C11" s="126"/>
      <c r="D11" s="126"/>
      <c r="E11" s="41">
        <f>P8</f>
        <v>0</v>
      </c>
      <c r="F11" s="51"/>
      <c r="G11" s="43">
        <f>N8</f>
        <v>0</v>
      </c>
      <c r="H11" s="41">
        <f>P9</f>
        <v>0</v>
      </c>
      <c r="I11" s="51"/>
      <c r="J11" s="43">
        <f>N9</f>
        <v>0</v>
      </c>
      <c r="K11" s="41">
        <f>P10</f>
        <v>0</v>
      </c>
      <c r="L11" s="51"/>
      <c r="M11" s="43">
        <f>N10</f>
        <v>0</v>
      </c>
      <c r="N11" s="94"/>
      <c r="O11" s="95"/>
      <c r="P11" s="96"/>
      <c r="Q11" s="41">
        <f>M21</f>
        <v>0</v>
      </c>
      <c r="R11" s="42" t="s">
        <v>24</v>
      </c>
      <c r="S11" s="45">
        <f>O21</f>
        <v>0</v>
      </c>
      <c r="T11" s="46">
        <f>U11*3+V11*1</f>
        <v>0</v>
      </c>
      <c r="U11" s="47">
        <f>COUNTIF(E11:S11,"○")</f>
        <v>0</v>
      </c>
      <c r="V11" s="47">
        <f>COUNTIF(E11:S11,"△")</f>
        <v>0</v>
      </c>
      <c r="W11" s="47">
        <f>COUNTIF(E11:S11,"●")</f>
        <v>0</v>
      </c>
      <c r="X11" s="47">
        <f>Y11-Z11</f>
        <v>0</v>
      </c>
      <c r="Y11" s="48">
        <f>E11+H11+K11+N11+Q11</f>
        <v>0</v>
      </c>
      <c r="Z11" s="48">
        <f>G11+J11+M11+P11+S11</f>
        <v>0</v>
      </c>
      <c r="AA11" s="49">
        <f>RANK(AB11,AB10:AB12)</f>
        <v>1</v>
      </c>
      <c r="AB11" s="50">
        <f>T11*10000+X11*1000+Y11</f>
        <v>0</v>
      </c>
      <c r="AD11" s="125" t="s">
        <v>99</v>
      </c>
      <c r="AE11" s="126"/>
      <c r="AF11" s="126"/>
      <c r="AG11" s="41">
        <f>AR8</f>
        <v>0</v>
      </c>
      <c r="AH11" s="51"/>
      <c r="AI11" s="43">
        <f>AP8</f>
        <v>0</v>
      </c>
      <c r="AJ11" s="41">
        <f>AR9</f>
        <v>0</v>
      </c>
      <c r="AK11" s="51"/>
      <c r="AL11" s="43">
        <f>AP9</f>
        <v>0</v>
      </c>
      <c r="AM11" s="41">
        <f>AR10</f>
        <v>0</v>
      </c>
      <c r="AN11" s="51"/>
      <c r="AO11" s="43">
        <f>AP10</f>
        <v>0</v>
      </c>
      <c r="AP11" s="94"/>
      <c r="AQ11" s="95"/>
      <c r="AR11" s="96"/>
      <c r="AS11" s="41">
        <f>AO21</f>
        <v>0</v>
      </c>
      <c r="AT11" s="42" t="s">
        <v>24</v>
      </c>
      <c r="AU11" s="45">
        <f>AQ21</f>
        <v>0</v>
      </c>
      <c r="AV11" s="46">
        <f>AW11*3+AX11*1</f>
        <v>0</v>
      </c>
      <c r="AW11" s="47">
        <f>COUNTIF(AG11:AU11,"○")</f>
        <v>0</v>
      </c>
      <c r="AX11" s="47">
        <f>COUNTIF(AG11:AU11,"△")</f>
        <v>0</v>
      </c>
      <c r="AY11" s="47">
        <f>COUNTIF(AG11:AU11,"●")</f>
        <v>0</v>
      </c>
      <c r="AZ11" s="47">
        <f>BA11-BB11</f>
        <v>0</v>
      </c>
      <c r="BA11" s="48">
        <f>AG11+AJ11+AM11+AP11+AS11</f>
        <v>0</v>
      </c>
      <c r="BB11" s="48">
        <f>AI11+AL11+AO11+AR11+AU11</f>
        <v>0</v>
      </c>
      <c r="BC11" s="49">
        <f>RANK(BD11,BD10:BD12)</f>
        <v>1</v>
      </c>
      <c r="BD11" s="50">
        <f>AV11*10000+AZ11*1000+BA11</f>
        <v>0</v>
      </c>
    </row>
    <row r="12" spans="2:56" s="40" customFormat="1" ht="19.5" customHeight="1" thickBot="1">
      <c r="B12" s="97" t="s">
        <v>82</v>
      </c>
      <c r="C12" s="98"/>
      <c r="D12" s="98"/>
      <c r="E12" s="52">
        <f>S8</f>
        <v>0</v>
      </c>
      <c r="F12" s="53"/>
      <c r="G12" s="54">
        <f>Q8</f>
        <v>0</v>
      </c>
      <c r="H12" s="52">
        <f>S9</f>
        <v>0</v>
      </c>
      <c r="I12" s="53"/>
      <c r="J12" s="54">
        <f>Q9</f>
        <v>0</v>
      </c>
      <c r="K12" s="52">
        <f>S10</f>
        <v>0</v>
      </c>
      <c r="L12" s="53"/>
      <c r="M12" s="54">
        <f>Q10</f>
        <v>0</v>
      </c>
      <c r="N12" s="52">
        <f>S11</f>
        <v>0</v>
      </c>
      <c r="O12" s="53"/>
      <c r="P12" s="54">
        <f>Q11</f>
        <v>0</v>
      </c>
      <c r="Q12" s="91"/>
      <c r="R12" s="92"/>
      <c r="S12" s="93"/>
      <c r="T12" s="55">
        <f>U12*3+V12*1</f>
        <v>0</v>
      </c>
      <c r="U12" s="56">
        <f>COUNTIF(E12:S12,"○")</f>
        <v>0</v>
      </c>
      <c r="V12" s="56">
        <f>COUNTIF(E12:S12,"△")</f>
        <v>0</v>
      </c>
      <c r="W12" s="56">
        <f>COUNTIF(E12:S12,"●")</f>
        <v>0</v>
      </c>
      <c r="X12" s="56">
        <f>Y12-Z12</f>
        <v>0</v>
      </c>
      <c r="Y12" s="57">
        <f>E12+H12+K12+N12+Q12</f>
        <v>0</v>
      </c>
      <c r="Z12" s="57">
        <f>G12+J12+M12+P12+S12</f>
        <v>0</v>
      </c>
      <c r="AA12" s="58">
        <f>RANK(AB12,AB10:AB12)</f>
        <v>1</v>
      </c>
      <c r="AB12" s="50">
        <f>T12*10000+X12*1000+Y12</f>
        <v>0</v>
      </c>
      <c r="AD12" s="97" t="s">
        <v>17</v>
      </c>
      <c r="AE12" s="98"/>
      <c r="AF12" s="98"/>
      <c r="AG12" s="52">
        <f>AU8</f>
        <v>0</v>
      </c>
      <c r="AH12" s="53"/>
      <c r="AI12" s="54">
        <f>AS8</f>
        <v>0</v>
      </c>
      <c r="AJ12" s="52">
        <f>AU9</f>
        <v>0</v>
      </c>
      <c r="AK12" s="53"/>
      <c r="AL12" s="54">
        <f>AS9</f>
        <v>0</v>
      </c>
      <c r="AM12" s="52">
        <f>AU10</f>
        <v>0</v>
      </c>
      <c r="AN12" s="53"/>
      <c r="AO12" s="54">
        <f>AS10</f>
        <v>0</v>
      </c>
      <c r="AP12" s="52">
        <f>AU11</f>
        <v>0</v>
      </c>
      <c r="AQ12" s="53"/>
      <c r="AR12" s="54">
        <f>AS11</f>
        <v>0</v>
      </c>
      <c r="AS12" s="91"/>
      <c r="AT12" s="92"/>
      <c r="AU12" s="93"/>
      <c r="AV12" s="55">
        <f>AW12*3+AX12*1</f>
        <v>0</v>
      </c>
      <c r="AW12" s="56">
        <f>COUNTIF(AG12:AU12,"○")</f>
        <v>0</v>
      </c>
      <c r="AX12" s="56">
        <f>COUNTIF(AG12:AU12,"△")</f>
        <v>0</v>
      </c>
      <c r="AY12" s="56">
        <f>COUNTIF(AG12:AU12,"●")</f>
        <v>0</v>
      </c>
      <c r="AZ12" s="56">
        <f>BA12-BB12</f>
        <v>0</v>
      </c>
      <c r="BA12" s="57">
        <f>AG12+AJ12+AM12+AP12+AS12</f>
        <v>0</v>
      </c>
      <c r="BB12" s="57">
        <f>AI12+AL12+AO12+AR12+AU12</f>
        <v>0</v>
      </c>
      <c r="BC12" s="58">
        <f>RANK(BD12,BD10:BD12)</f>
        <v>1</v>
      </c>
      <c r="BD12" s="50">
        <f>AV12*10000+AZ12*1000+BA12</f>
        <v>0</v>
      </c>
    </row>
    <row r="13" spans="2:56" s="59" customFormat="1" ht="16.5" customHeight="1">
      <c r="B13" s="111" t="s">
        <v>48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60"/>
      <c r="AD13" s="111" t="s">
        <v>48</v>
      </c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60"/>
    </row>
    <row r="14" spans="28:56" ht="15" customHeight="1">
      <c r="AB14" s="61"/>
      <c r="BD14" s="61"/>
    </row>
    <row r="15" spans="2:56" ht="16.5" thickBot="1">
      <c r="B15" s="62" t="s">
        <v>84</v>
      </c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AB15" s="61"/>
      <c r="AD15" s="62" t="s">
        <v>84</v>
      </c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BD15" s="61"/>
    </row>
    <row r="16" spans="2:56" s="63" customFormat="1" ht="12.75" customHeight="1">
      <c r="B16" s="134" t="s">
        <v>37</v>
      </c>
      <c r="C16" s="135"/>
      <c r="D16" s="135"/>
      <c r="E16" s="135"/>
      <c r="F16" s="135"/>
      <c r="G16" s="135"/>
      <c r="H16" s="135"/>
      <c r="I16" s="100" t="s">
        <v>36</v>
      </c>
      <c r="J16" s="101"/>
      <c r="K16" s="101"/>
      <c r="L16" s="101"/>
      <c r="M16" s="101"/>
      <c r="N16" s="101"/>
      <c r="O16" s="101"/>
      <c r="P16" s="101"/>
      <c r="Q16" s="101"/>
      <c r="R16" s="101"/>
      <c r="S16" s="102"/>
      <c r="T16" s="112" t="s">
        <v>115</v>
      </c>
      <c r="U16" s="113"/>
      <c r="V16" s="113"/>
      <c r="W16" s="113"/>
      <c r="X16" s="113"/>
      <c r="Y16" s="113"/>
      <c r="Z16" s="113"/>
      <c r="AA16" s="114"/>
      <c r="AB16" s="61"/>
      <c r="AD16" s="134" t="s">
        <v>37</v>
      </c>
      <c r="AE16" s="135"/>
      <c r="AF16" s="135"/>
      <c r="AG16" s="135"/>
      <c r="AH16" s="135"/>
      <c r="AI16" s="135"/>
      <c r="AJ16" s="135"/>
      <c r="AK16" s="100" t="s">
        <v>36</v>
      </c>
      <c r="AL16" s="101"/>
      <c r="AM16" s="101"/>
      <c r="AN16" s="101"/>
      <c r="AO16" s="101"/>
      <c r="AP16" s="101"/>
      <c r="AQ16" s="101"/>
      <c r="AR16" s="101"/>
      <c r="AS16" s="101"/>
      <c r="AT16" s="101"/>
      <c r="AU16" s="102"/>
      <c r="AV16" s="112" t="s">
        <v>115</v>
      </c>
      <c r="AW16" s="113"/>
      <c r="AX16" s="113"/>
      <c r="AY16" s="113"/>
      <c r="AZ16" s="113"/>
      <c r="BA16" s="113"/>
      <c r="BB16" s="113"/>
      <c r="BC16" s="114"/>
      <c r="BD16" s="61"/>
    </row>
    <row r="17" spans="2:56" ht="12.75" customHeight="1">
      <c r="B17" s="64" t="s">
        <v>13</v>
      </c>
      <c r="C17" s="106" t="s">
        <v>41</v>
      </c>
      <c r="D17" s="106"/>
      <c r="E17" s="106"/>
      <c r="F17" s="106"/>
      <c r="G17" s="106"/>
      <c r="H17" s="106"/>
      <c r="I17" s="103" t="str">
        <f>B8</f>
        <v>藤崎</v>
      </c>
      <c r="J17" s="104"/>
      <c r="K17" s="104"/>
      <c r="L17" s="105"/>
      <c r="M17" s="65"/>
      <c r="N17" s="66" t="s">
        <v>46</v>
      </c>
      <c r="O17" s="67"/>
      <c r="P17" s="103" t="str">
        <f>B9</f>
        <v>鷺沼Ａ</v>
      </c>
      <c r="Q17" s="104"/>
      <c r="R17" s="104"/>
      <c r="S17" s="107"/>
      <c r="T17" s="115" t="str">
        <f>P20</f>
        <v>谷津Ａ</v>
      </c>
      <c r="U17" s="109"/>
      <c r="V17" s="109"/>
      <c r="W17" s="116"/>
      <c r="X17" s="108" t="str">
        <f>P19</f>
        <v>MSS香澄B</v>
      </c>
      <c r="Y17" s="109"/>
      <c r="Z17" s="109"/>
      <c r="AA17" s="110"/>
      <c r="AB17" s="61"/>
      <c r="AD17" s="64" t="s">
        <v>13</v>
      </c>
      <c r="AE17" s="106" t="s">
        <v>41</v>
      </c>
      <c r="AF17" s="106"/>
      <c r="AG17" s="106"/>
      <c r="AH17" s="106"/>
      <c r="AI17" s="106"/>
      <c r="AJ17" s="106"/>
      <c r="AK17" s="103" t="str">
        <f>AD8</f>
        <v>MSS香澄Ａ</v>
      </c>
      <c r="AL17" s="104"/>
      <c r="AM17" s="104"/>
      <c r="AN17" s="105"/>
      <c r="AO17" s="65"/>
      <c r="AP17" s="66" t="s">
        <v>46</v>
      </c>
      <c r="AQ17" s="67"/>
      <c r="AR17" s="103" t="str">
        <f>AD9</f>
        <v>東習志野Ｂ</v>
      </c>
      <c r="AS17" s="104"/>
      <c r="AT17" s="104"/>
      <c r="AU17" s="107"/>
      <c r="AV17" s="115" t="str">
        <f>AR20</f>
        <v>鷺沼Ｂ</v>
      </c>
      <c r="AW17" s="109"/>
      <c r="AX17" s="109"/>
      <c r="AY17" s="116"/>
      <c r="AZ17" s="108" t="str">
        <f>AR19</f>
        <v>大久保Ｂ</v>
      </c>
      <c r="BA17" s="109"/>
      <c r="BB17" s="109"/>
      <c r="BC17" s="110"/>
      <c r="BD17" s="61"/>
    </row>
    <row r="18" spans="2:56" ht="12.75" customHeight="1">
      <c r="B18" s="64" t="s">
        <v>15</v>
      </c>
      <c r="C18" s="106" t="s">
        <v>42</v>
      </c>
      <c r="D18" s="106"/>
      <c r="E18" s="106"/>
      <c r="F18" s="106"/>
      <c r="G18" s="106"/>
      <c r="H18" s="106"/>
      <c r="I18" s="103" t="str">
        <f>B10</f>
        <v>谷津Ａ</v>
      </c>
      <c r="J18" s="104"/>
      <c r="K18" s="104"/>
      <c r="L18" s="105"/>
      <c r="M18" s="65"/>
      <c r="N18" s="66" t="s">
        <v>46</v>
      </c>
      <c r="O18" s="67"/>
      <c r="P18" s="103" t="str">
        <f>B11</f>
        <v>秋津</v>
      </c>
      <c r="Q18" s="104"/>
      <c r="R18" s="104"/>
      <c r="S18" s="107"/>
      <c r="T18" s="115" t="str">
        <f>I17</f>
        <v>藤崎</v>
      </c>
      <c r="U18" s="109"/>
      <c r="V18" s="109"/>
      <c r="W18" s="116"/>
      <c r="X18" s="108" t="str">
        <f>P17</f>
        <v>鷺沼Ａ</v>
      </c>
      <c r="Y18" s="109"/>
      <c r="Z18" s="109"/>
      <c r="AA18" s="110"/>
      <c r="AB18" s="61"/>
      <c r="AD18" s="64" t="s">
        <v>15</v>
      </c>
      <c r="AE18" s="106" t="s">
        <v>42</v>
      </c>
      <c r="AF18" s="106"/>
      <c r="AG18" s="106"/>
      <c r="AH18" s="106"/>
      <c r="AI18" s="106"/>
      <c r="AJ18" s="106"/>
      <c r="AK18" s="103" t="str">
        <f>AD10</f>
        <v>鷺沼Ｂ</v>
      </c>
      <c r="AL18" s="104"/>
      <c r="AM18" s="104"/>
      <c r="AN18" s="105"/>
      <c r="AO18" s="65"/>
      <c r="AP18" s="66" t="s">
        <v>46</v>
      </c>
      <c r="AQ18" s="67"/>
      <c r="AR18" s="103" t="str">
        <f>AD11</f>
        <v>向山</v>
      </c>
      <c r="AS18" s="104"/>
      <c r="AT18" s="104"/>
      <c r="AU18" s="107"/>
      <c r="AV18" s="115" t="str">
        <f>AK17</f>
        <v>MSS香澄Ａ</v>
      </c>
      <c r="AW18" s="109"/>
      <c r="AX18" s="109"/>
      <c r="AY18" s="116"/>
      <c r="AZ18" s="108" t="str">
        <f>AR17</f>
        <v>東習志野Ｂ</v>
      </c>
      <c r="BA18" s="109"/>
      <c r="BB18" s="109"/>
      <c r="BC18" s="110"/>
      <c r="BD18" s="61"/>
    </row>
    <row r="19" spans="2:56" ht="12.75" customHeight="1">
      <c r="B19" s="64" t="s">
        <v>14</v>
      </c>
      <c r="C19" s="106" t="s">
        <v>43</v>
      </c>
      <c r="D19" s="106"/>
      <c r="E19" s="106"/>
      <c r="F19" s="106"/>
      <c r="G19" s="106"/>
      <c r="H19" s="106"/>
      <c r="I19" s="103" t="str">
        <f>B8</f>
        <v>藤崎</v>
      </c>
      <c r="J19" s="104"/>
      <c r="K19" s="104"/>
      <c r="L19" s="105"/>
      <c r="M19" s="65"/>
      <c r="N19" s="66" t="s">
        <v>46</v>
      </c>
      <c r="O19" s="67"/>
      <c r="P19" s="103" t="str">
        <f>B12</f>
        <v>MSS香澄B</v>
      </c>
      <c r="Q19" s="104"/>
      <c r="R19" s="104"/>
      <c r="S19" s="107"/>
      <c r="T19" s="115" t="str">
        <f>P18</f>
        <v>秋津</v>
      </c>
      <c r="U19" s="109"/>
      <c r="V19" s="109"/>
      <c r="W19" s="116"/>
      <c r="X19" s="108" t="str">
        <f>I18</f>
        <v>谷津Ａ</v>
      </c>
      <c r="Y19" s="109"/>
      <c r="Z19" s="109"/>
      <c r="AA19" s="110"/>
      <c r="AB19" s="61"/>
      <c r="AD19" s="64" t="s">
        <v>14</v>
      </c>
      <c r="AE19" s="106" t="s">
        <v>43</v>
      </c>
      <c r="AF19" s="106"/>
      <c r="AG19" s="106"/>
      <c r="AH19" s="106"/>
      <c r="AI19" s="106"/>
      <c r="AJ19" s="106"/>
      <c r="AK19" s="103" t="str">
        <f>AD8</f>
        <v>MSS香澄Ａ</v>
      </c>
      <c r="AL19" s="104"/>
      <c r="AM19" s="104"/>
      <c r="AN19" s="105"/>
      <c r="AO19" s="65"/>
      <c r="AP19" s="66" t="s">
        <v>46</v>
      </c>
      <c r="AQ19" s="67"/>
      <c r="AR19" s="103" t="str">
        <f>AD12</f>
        <v>大久保Ｂ</v>
      </c>
      <c r="AS19" s="104"/>
      <c r="AT19" s="104"/>
      <c r="AU19" s="107"/>
      <c r="AV19" s="115" t="str">
        <f>AR18</f>
        <v>向山</v>
      </c>
      <c r="AW19" s="109"/>
      <c r="AX19" s="109"/>
      <c r="AY19" s="116"/>
      <c r="AZ19" s="108" t="str">
        <f>AK18</f>
        <v>鷺沼Ｂ</v>
      </c>
      <c r="BA19" s="109"/>
      <c r="BB19" s="109"/>
      <c r="BC19" s="110"/>
      <c r="BD19" s="61"/>
    </row>
    <row r="20" spans="2:56" ht="12.75" customHeight="1">
      <c r="B20" s="68" t="s">
        <v>23</v>
      </c>
      <c r="C20" s="106" t="s">
        <v>44</v>
      </c>
      <c r="D20" s="106"/>
      <c r="E20" s="106"/>
      <c r="F20" s="106"/>
      <c r="G20" s="106"/>
      <c r="H20" s="106"/>
      <c r="I20" s="103" t="str">
        <f>B9</f>
        <v>鷺沼Ａ</v>
      </c>
      <c r="J20" s="104"/>
      <c r="K20" s="104"/>
      <c r="L20" s="105"/>
      <c r="M20" s="69"/>
      <c r="N20" s="66" t="s">
        <v>46</v>
      </c>
      <c r="O20" s="70"/>
      <c r="P20" s="103" t="str">
        <f>B10</f>
        <v>谷津Ａ</v>
      </c>
      <c r="Q20" s="104"/>
      <c r="R20" s="104"/>
      <c r="S20" s="107"/>
      <c r="T20" s="115" t="str">
        <f>P19</f>
        <v>MSS香澄B</v>
      </c>
      <c r="U20" s="109"/>
      <c r="V20" s="109"/>
      <c r="W20" s="116"/>
      <c r="X20" s="108" t="str">
        <f>P18</f>
        <v>秋津</v>
      </c>
      <c r="Y20" s="109"/>
      <c r="Z20" s="109"/>
      <c r="AA20" s="110"/>
      <c r="AB20" s="61"/>
      <c r="AD20" s="68" t="s">
        <v>23</v>
      </c>
      <c r="AE20" s="106" t="s">
        <v>44</v>
      </c>
      <c r="AF20" s="106"/>
      <c r="AG20" s="106"/>
      <c r="AH20" s="106"/>
      <c r="AI20" s="106"/>
      <c r="AJ20" s="106"/>
      <c r="AK20" s="103" t="str">
        <f>AD9</f>
        <v>東習志野Ｂ</v>
      </c>
      <c r="AL20" s="104"/>
      <c r="AM20" s="104"/>
      <c r="AN20" s="105"/>
      <c r="AO20" s="69"/>
      <c r="AP20" s="66" t="s">
        <v>46</v>
      </c>
      <c r="AQ20" s="70"/>
      <c r="AR20" s="103" t="str">
        <f>AD10</f>
        <v>鷺沼Ｂ</v>
      </c>
      <c r="AS20" s="104"/>
      <c r="AT20" s="104"/>
      <c r="AU20" s="107"/>
      <c r="AV20" s="115" t="str">
        <f>AR19</f>
        <v>大久保Ｂ</v>
      </c>
      <c r="AW20" s="109"/>
      <c r="AX20" s="109"/>
      <c r="AY20" s="116"/>
      <c r="AZ20" s="108" t="str">
        <f>AR18</f>
        <v>向山</v>
      </c>
      <c r="BA20" s="109"/>
      <c r="BB20" s="109"/>
      <c r="BC20" s="110"/>
      <c r="BD20" s="61"/>
    </row>
    <row r="21" spans="2:56" ht="12.75" customHeight="1" thickBot="1">
      <c r="B21" s="71" t="s">
        <v>24</v>
      </c>
      <c r="C21" s="99" t="s">
        <v>45</v>
      </c>
      <c r="D21" s="99"/>
      <c r="E21" s="99"/>
      <c r="F21" s="99"/>
      <c r="G21" s="99"/>
      <c r="H21" s="99"/>
      <c r="I21" s="117" t="str">
        <f>B11</f>
        <v>秋津</v>
      </c>
      <c r="J21" s="118"/>
      <c r="K21" s="118"/>
      <c r="L21" s="127"/>
      <c r="M21" s="72"/>
      <c r="N21" s="73" t="s">
        <v>46</v>
      </c>
      <c r="O21" s="74"/>
      <c r="P21" s="117" t="str">
        <f>B12</f>
        <v>MSS香澄B</v>
      </c>
      <c r="Q21" s="118"/>
      <c r="R21" s="118"/>
      <c r="S21" s="119"/>
      <c r="T21" s="129" t="str">
        <f>I20</f>
        <v>鷺沼Ａ</v>
      </c>
      <c r="U21" s="130"/>
      <c r="V21" s="130"/>
      <c r="W21" s="131"/>
      <c r="X21" s="132" t="str">
        <f>I19</f>
        <v>藤崎</v>
      </c>
      <c r="Y21" s="130"/>
      <c r="Z21" s="130"/>
      <c r="AA21" s="133"/>
      <c r="AB21" s="61"/>
      <c r="AD21" s="71" t="s">
        <v>24</v>
      </c>
      <c r="AE21" s="99" t="s">
        <v>45</v>
      </c>
      <c r="AF21" s="99"/>
      <c r="AG21" s="99"/>
      <c r="AH21" s="99"/>
      <c r="AI21" s="99"/>
      <c r="AJ21" s="99"/>
      <c r="AK21" s="117" t="str">
        <f>AD11</f>
        <v>向山</v>
      </c>
      <c r="AL21" s="118"/>
      <c r="AM21" s="118"/>
      <c r="AN21" s="127"/>
      <c r="AO21" s="72"/>
      <c r="AP21" s="73" t="s">
        <v>46</v>
      </c>
      <c r="AQ21" s="74"/>
      <c r="AR21" s="117" t="str">
        <f>AD12</f>
        <v>大久保Ｂ</v>
      </c>
      <c r="AS21" s="118"/>
      <c r="AT21" s="118"/>
      <c r="AU21" s="119"/>
      <c r="AV21" s="129" t="str">
        <f>AK20</f>
        <v>東習志野Ｂ</v>
      </c>
      <c r="AW21" s="130"/>
      <c r="AX21" s="130"/>
      <c r="AY21" s="131"/>
      <c r="AZ21" s="132" t="str">
        <f>AK19</f>
        <v>MSS香澄Ａ</v>
      </c>
      <c r="BA21" s="130"/>
      <c r="BB21" s="130"/>
      <c r="BC21" s="133"/>
      <c r="BD21" s="61"/>
    </row>
    <row r="22" spans="28:56" ht="15" customHeight="1">
      <c r="AB22" s="61"/>
      <c r="BD22" s="61"/>
    </row>
    <row r="23" spans="2:56" ht="16.5" thickBot="1">
      <c r="B23" s="62" t="s">
        <v>85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AB23" s="61"/>
      <c r="AD23" s="62" t="s">
        <v>85</v>
      </c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BD23" s="61"/>
    </row>
    <row r="24" spans="2:56" s="63" customFormat="1" ht="12.75" customHeight="1">
      <c r="B24" s="134" t="s">
        <v>37</v>
      </c>
      <c r="C24" s="135"/>
      <c r="D24" s="135"/>
      <c r="E24" s="135"/>
      <c r="F24" s="135"/>
      <c r="G24" s="135"/>
      <c r="H24" s="135"/>
      <c r="I24" s="100" t="s">
        <v>36</v>
      </c>
      <c r="J24" s="101"/>
      <c r="K24" s="101"/>
      <c r="L24" s="101"/>
      <c r="M24" s="101"/>
      <c r="N24" s="101"/>
      <c r="O24" s="101"/>
      <c r="P24" s="101"/>
      <c r="Q24" s="101"/>
      <c r="R24" s="101"/>
      <c r="S24" s="102"/>
      <c r="T24" s="112" t="s">
        <v>115</v>
      </c>
      <c r="U24" s="113"/>
      <c r="V24" s="113"/>
      <c r="W24" s="113"/>
      <c r="X24" s="113"/>
      <c r="Y24" s="113"/>
      <c r="Z24" s="113"/>
      <c r="AA24" s="114"/>
      <c r="AB24" s="61"/>
      <c r="AD24" s="134" t="s">
        <v>37</v>
      </c>
      <c r="AE24" s="135"/>
      <c r="AF24" s="135"/>
      <c r="AG24" s="135"/>
      <c r="AH24" s="135"/>
      <c r="AI24" s="135"/>
      <c r="AJ24" s="135"/>
      <c r="AK24" s="100" t="s">
        <v>36</v>
      </c>
      <c r="AL24" s="101"/>
      <c r="AM24" s="101"/>
      <c r="AN24" s="101"/>
      <c r="AO24" s="101"/>
      <c r="AP24" s="101"/>
      <c r="AQ24" s="101"/>
      <c r="AR24" s="101"/>
      <c r="AS24" s="101"/>
      <c r="AT24" s="101"/>
      <c r="AU24" s="102"/>
      <c r="AV24" s="112" t="s">
        <v>115</v>
      </c>
      <c r="AW24" s="113"/>
      <c r="AX24" s="113"/>
      <c r="AY24" s="113"/>
      <c r="AZ24" s="113"/>
      <c r="BA24" s="113"/>
      <c r="BB24" s="113"/>
      <c r="BC24" s="114"/>
      <c r="BD24" s="61"/>
    </row>
    <row r="25" spans="2:56" ht="12.75" customHeight="1">
      <c r="B25" s="64" t="s">
        <v>25</v>
      </c>
      <c r="C25" s="106" t="s">
        <v>41</v>
      </c>
      <c r="D25" s="106"/>
      <c r="E25" s="106"/>
      <c r="F25" s="106"/>
      <c r="G25" s="106"/>
      <c r="H25" s="106"/>
      <c r="I25" s="103" t="str">
        <f>B8</f>
        <v>藤崎</v>
      </c>
      <c r="J25" s="104"/>
      <c r="K25" s="104"/>
      <c r="L25" s="105"/>
      <c r="M25" s="65"/>
      <c r="N25" s="66" t="s">
        <v>46</v>
      </c>
      <c r="O25" s="67"/>
      <c r="P25" s="103" t="str">
        <f>B10</f>
        <v>谷津Ａ</v>
      </c>
      <c r="Q25" s="104"/>
      <c r="R25" s="104"/>
      <c r="S25" s="107"/>
      <c r="T25" s="115" t="str">
        <f>P26</f>
        <v>MSS香澄B</v>
      </c>
      <c r="U25" s="109"/>
      <c r="V25" s="109"/>
      <c r="W25" s="116"/>
      <c r="X25" s="108" t="str">
        <f>I26</f>
        <v>鷺沼Ａ</v>
      </c>
      <c r="Y25" s="109"/>
      <c r="Z25" s="109"/>
      <c r="AA25" s="110"/>
      <c r="AB25" s="61"/>
      <c r="AD25" s="64" t="s">
        <v>25</v>
      </c>
      <c r="AE25" s="106" t="s">
        <v>41</v>
      </c>
      <c r="AF25" s="106"/>
      <c r="AG25" s="106"/>
      <c r="AH25" s="106"/>
      <c r="AI25" s="106"/>
      <c r="AJ25" s="106"/>
      <c r="AK25" s="103" t="str">
        <f>AD8</f>
        <v>MSS香澄Ａ</v>
      </c>
      <c r="AL25" s="104"/>
      <c r="AM25" s="104"/>
      <c r="AN25" s="105"/>
      <c r="AO25" s="65"/>
      <c r="AP25" s="66" t="s">
        <v>46</v>
      </c>
      <c r="AQ25" s="67"/>
      <c r="AR25" s="103" t="str">
        <f>AD10</f>
        <v>鷺沼Ｂ</v>
      </c>
      <c r="AS25" s="104"/>
      <c r="AT25" s="104"/>
      <c r="AU25" s="107"/>
      <c r="AV25" s="115" t="str">
        <f>AR26</f>
        <v>大久保Ｂ</v>
      </c>
      <c r="AW25" s="109"/>
      <c r="AX25" s="109"/>
      <c r="AY25" s="116"/>
      <c r="AZ25" s="108" t="str">
        <f>AK26</f>
        <v>東習志野Ｂ</v>
      </c>
      <c r="BA25" s="109"/>
      <c r="BB25" s="109"/>
      <c r="BC25" s="110"/>
      <c r="BD25" s="61"/>
    </row>
    <row r="26" spans="2:56" ht="12.75" customHeight="1">
      <c r="B26" s="64" t="s">
        <v>26</v>
      </c>
      <c r="C26" s="106" t="s">
        <v>42</v>
      </c>
      <c r="D26" s="106"/>
      <c r="E26" s="106"/>
      <c r="F26" s="106"/>
      <c r="G26" s="106"/>
      <c r="H26" s="106"/>
      <c r="I26" s="103" t="str">
        <f>B9</f>
        <v>鷺沼Ａ</v>
      </c>
      <c r="J26" s="104"/>
      <c r="K26" s="104"/>
      <c r="L26" s="105"/>
      <c r="M26" s="65"/>
      <c r="N26" s="66" t="s">
        <v>46</v>
      </c>
      <c r="O26" s="67"/>
      <c r="P26" s="103" t="str">
        <f>B12</f>
        <v>MSS香澄B</v>
      </c>
      <c r="Q26" s="104"/>
      <c r="R26" s="104"/>
      <c r="S26" s="107"/>
      <c r="T26" s="115" t="str">
        <f>P27</f>
        <v>秋津</v>
      </c>
      <c r="U26" s="109"/>
      <c r="V26" s="109"/>
      <c r="W26" s="116"/>
      <c r="X26" s="108" t="str">
        <f>I25</f>
        <v>藤崎</v>
      </c>
      <c r="Y26" s="109"/>
      <c r="Z26" s="109"/>
      <c r="AA26" s="110"/>
      <c r="AB26" s="61"/>
      <c r="AD26" s="64" t="s">
        <v>26</v>
      </c>
      <c r="AE26" s="106" t="s">
        <v>42</v>
      </c>
      <c r="AF26" s="106"/>
      <c r="AG26" s="106"/>
      <c r="AH26" s="106"/>
      <c r="AI26" s="106"/>
      <c r="AJ26" s="106"/>
      <c r="AK26" s="103" t="str">
        <f>AD9</f>
        <v>東習志野Ｂ</v>
      </c>
      <c r="AL26" s="104"/>
      <c r="AM26" s="104"/>
      <c r="AN26" s="105"/>
      <c r="AO26" s="65"/>
      <c r="AP26" s="66" t="s">
        <v>46</v>
      </c>
      <c r="AQ26" s="67"/>
      <c r="AR26" s="103" t="str">
        <f>AD12</f>
        <v>大久保Ｂ</v>
      </c>
      <c r="AS26" s="104"/>
      <c r="AT26" s="104"/>
      <c r="AU26" s="107"/>
      <c r="AV26" s="115" t="str">
        <f>AR27</f>
        <v>向山</v>
      </c>
      <c r="AW26" s="109"/>
      <c r="AX26" s="109"/>
      <c r="AY26" s="116"/>
      <c r="AZ26" s="108" t="str">
        <f>AK25</f>
        <v>MSS香澄Ａ</v>
      </c>
      <c r="BA26" s="109"/>
      <c r="BB26" s="109"/>
      <c r="BC26" s="110"/>
      <c r="BD26" s="61"/>
    </row>
    <row r="27" spans="2:56" ht="12.75" customHeight="1">
      <c r="B27" s="64" t="s">
        <v>86</v>
      </c>
      <c r="C27" s="106" t="s">
        <v>43</v>
      </c>
      <c r="D27" s="106"/>
      <c r="E27" s="106"/>
      <c r="F27" s="106"/>
      <c r="G27" s="106"/>
      <c r="H27" s="106"/>
      <c r="I27" s="103" t="str">
        <f>B8</f>
        <v>藤崎</v>
      </c>
      <c r="J27" s="104"/>
      <c r="K27" s="104"/>
      <c r="L27" s="105"/>
      <c r="M27" s="65"/>
      <c r="N27" s="66" t="s">
        <v>46</v>
      </c>
      <c r="O27" s="67"/>
      <c r="P27" s="103" t="str">
        <f>B11</f>
        <v>秋津</v>
      </c>
      <c r="Q27" s="104"/>
      <c r="R27" s="104"/>
      <c r="S27" s="107"/>
      <c r="T27" s="115" t="str">
        <f>I26</f>
        <v>鷺沼Ａ</v>
      </c>
      <c r="U27" s="109"/>
      <c r="V27" s="109"/>
      <c r="W27" s="116"/>
      <c r="X27" s="108" t="str">
        <f>P25</f>
        <v>谷津Ａ</v>
      </c>
      <c r="Y27" s="109"/>
      <c r="Z27" s="109"/>
      <c r="AA27" s="110"/>
      <c r="AB27" s="61"/>
      <c r="AD27" s="64" t="s">
        <v>86</v>
      </c>
      <c r="AE27" s="106" t="s">
        <v>43</v>
      </c>
      <c r="AF27" s="106"/>
      <c r="AG27" s="106"/>
      <c r="AH27" s="106"/>
      <c r="AI27" s="106"/>
      <c r="AJ27" s="106"/>
      <c r="AK27" s="103" t="str">
        <f>AD8</f>
        <v>MSS香澄Ａ</v>
      </c>
      <c r="AL27" s="104"/>
      <c r="AM27" s="104"/>
      <c r="AN27" s="105"/>
      <c r="AO27" s="65"/>
      <c r="AP27" s="66" t="s">
        <v>46</v>
      </c>
      <c r="AQ27" s="67"/>
      <c r="AR27" s="103" t="str">
        <f>AD11</f>
        <v>向山</v>
      </c>
      <c r="AS27" s="104"/>
      <c r="AT27" s="104"/>
      <c r="AU27" s="107"/>
      <c r="AV27" s="115" t="str">
        <f>AK26</f>
        <v>東習志野Ｂ</v>
      </c>
      <c r="AW27" s="109"/>
      <c r="AX27" s="109"/>
      <c r="AY27" s="116"/>
      <c r="AZ27" s="108" t="str">
        <f>AR25</f>
        <v>鷺沼Ｂ</v>
      </c>
      <c r="BA27" s="109"/>
      <c r="BB27" s="109"/>
      <c r="BC27" s="110"/>
      <c r="BD27" s="61"/>
    </row>
    <row r="28" spans="2:56" ht="12.75" customHeight="1">
      <c r="B28" s="68" t="s">
        <v>87</v>
      </c>
      <c r="C28" s="106" t="s">
        <v>44</v>
      </c>
      <c r="D28" s="106"/>
      <c r="E28" s="106"/>
      <c r="F28" s="106"/>
      <c r="G28" s="106"/>
      <c r="H28" s="106"/>
      <c r="I28" s="103" t="str">
        <f>B10</f>
        <v>谷津Ａ</v>
      </c>
      <c r="J28" s="104"/>
      <c r="K28" s="104"/>
      <c r="L28" s="105"/>
      <c r="M28" s="69"/>
      <c r="N28" s="66" t="s">
        <v>46</v>
      </c>
      <c r="O28" s="70"/>
      <c r="P28" s="103" t="str">
        <f>B12</f>
        <v>MSS香澄B</v>
      </c>
      <c r="Q28" s="104"/>
      <c r="R28" s="104"/>
      <c r="S28" s="107"/>
      <c r="T28" s="115" t="str">
        <f>I27</f>
        <v>藤崎</v>
      </c>
      <c r="U28" s="109"/>
      <c r="V28" s="109"/>
      <c r="W28" s="116"/>
      <c r="X28" s="108" t="str">
        <f>P29</f>
        <v>秋津</v>
      </c>
      <c r="Y28" s="109"/>
      <c r="Z28" s="109"/>
      <c r="AA28" s="110"/>
      <c r="AB28" s="61"/>
      <c r="AD28" s="68" t="s">
        <v>87</v>
      </c>
      <c r="AE28" s="106" t="s">
        <v>44</v>
      </c>
      <c r="AF28" s="106"/>
      <c r="AG28" s="106"/>
      <c r="AH28" s="106"/>
      <c r="AI28" s="106"/>
      <c r="AJ28" s="106"/>
      <c r="AK28" s="103" t="str">
        <f>AD10</f>
        <v>鷺沼Ｂ</v>
      </c>
      <c r="AL28" s="104"/>
      <c r="AM28" s="104"/>
      <c r="AN28" s="105"/>
      <c r="AO28" s="69"/>
      <c r="AP28" s="66" t="s">
        <v>46</v>
      </c>
      <c r="AQ28" s="70"/>
      <c r="AR28" s="103" t="str">
        <f>AD12</f>
        <v>大久保Ｂ</v>
      </c>
      <c r="AS28" s="104"/>
      <c r="AT28" s="104"/>
      <c r="AU28" s="107"/>
      <c r="AV28" s="115" t="str">
        <f>AK27</f>
        <v>MSS香澄Ａ</v>
      </c>
      <c r="AW28" s="109"/>
      <c r="AX28" s="109"/>
      <c r="AY28" s="116"/>
      <c r="AZ28" s="108" t="str">
        <f>AR29</f>
        <v>向山</v>
      </c>
      <c r="BA28" s="109"/>
      <c r="BB28" s="109"/>
      <c r="BC28" s="110"/>
      <c r="BD28" s="61"/>
    </row>
    <row r="29" spans="2:56" ht="12.75" customHeight="1" thickBot="1">
      <c r="B29" s="71" t="s">
        <v>88</v>
      </c>
      <c r="C29" s="99" t="s">
        <v>45</v>
      </c>
      <c r="D29" s="99"/>
      <c r="E29" s="99"/>
      <c r="F29" s="99"/>
      <c r="G29" s="99"/>
      <c r="H29" s="99"/>
      <c r="I29" s="117" t="str">
        <f>B9</f>
        <v>鷺沼Ａ</v>
      </c>
      <c r="J29" s="118"/>
      <c r="K29" s="118"/>
      <c r="L29" s="127"/>
      <c r="M29" s="72"/>
      <c r="N29" s="73" t="s">
        <v>46</v>
      </c>
      <c r="O29" s="74"/>
      <c r="P29" s="117" t="str">
        <f>B11</f>
        <v>秋津</v>
      </c>
      <c r="Q29" s="118"/>
      <c r="R29" s="118"/>
      <c r="S29" s="119"/>
      <c r="T29" s="129" t="str">
        <f>I28</f>
        <v>谷津Ａ</v>
      </c>
      <c r="U29" s="130"/>
      <c r="V29" s="130"/>
      <c r="W29" s="131"/>
      <c r="X29" s="132" t="str">
        <f>P28</f>
        <v>MSS香澄B</v>
      </c>
      <c r="Y29" s="130"/>
      <c r="Z29" s="130"/>
      <c r="AA29" s="133"/>
      <c r="AB29" s="61"/>
      <c r="AD29" s="71" t="s">
        <v>88</v>
      </c>
      <c r="AE29" s="99" t="s">
        <v>45</v>
      </c>
      <c r="AF29" s="99"/>
      <c r="AG29" s="99"/>
      <c r="AH29" s="99"/>
      <c r="AI29" s="99"/>
      <c r="AJ29" s="99"/>
      <c r="AK29" s="117" t="str">
        <f>AD9</f>
        <v>東習志野Ｂ</v>
      </c>
      <c r="AL29" s="118"/>
      <c r="AM29" s="118"/>
      <c r="AN29" s="127"/>
      <c r="AO29" s="72"/>
      <c r="AP29" s="73" t="s">
        <v>46</v>
      </c>
      <c r="AQ29" s="74"/>
      <c r="AR29" s="117" t="str">
        <f>AD11</f>
        <v>向山</v>
      </c>
      <c r="AS29" s="118"/>
      <c r="AT29" s="118"/>
      <c r="AU29" s="119"/>
      <c r="AV29" s="129" t="str">
        <f>AK28</f>
        <v>鷺沼Ｂ</v>
      </c>
      <c r="AW29" s="130"/>
      <c r="AX29" s="130"/>
      <c r="AY29" s="131"/>
      <c r="AZ29" s="132" t="str">
        <f>AR28</f>
        <v>大久保Ｂ</v>
      </c>
      <c r="BA29" s="130"/>
      <c r="BB29" s="130"/>
      <c r="BC29" s="133"/>
      <c r="BD29" s="61"/>
    </row>
    <row r="30" spans="28:56" ht="16.5" customHeight="1">
      <c r="AB30" s="61"/>
      <c r="BD30" s="61"/>
    </row>
    <row r="31" spans="28:56" ht="15" customHeight="1">
      <c r="AB31" s="61"/>
      <c r="BD31" s="61"/>
    </row>
    <row r="32" spans="1:56" ht="16.5" customHeight="1">
      <c r="A32" s="136" t="s">
        <v>89</v>
      </c>
      <c r="B32" s="136"/>
      <c r="C32" s="136"/>
      <c r="D32" s="136"/>
      <c r="E32" s="136"/>
      <c r="F32" s="136"/>
      <c r="G32" s="136"/>
      <c r="H32" s="136"/>
      <c r="I32" s="26"/>
      <c r="J32" s="26" t="s">
        <v>91</v>
      </c>
      <c r="K32" s="27"/>
      <c r="L32" s="26"/>
      <c r="M32" s="27"/>
      <c r="N32" s="27"/>
      <c r="O32" s="26"/>
      <c r="P32" s="26"/>
      <c r="Q32" s="26" t="s">
        <v>31</v>
      </c>
      <c r="AB32" s="61"/>
      <c r="AD32" s="23" t="s">
        <v>107</v>
      </c>
      <c r="BD32" s="61"/>
    </row>
    <row r="33" spans="1:56" ht="6.75" customHeight="1">
      <c r="A33" s="75"/>
      <c r="B33" s="75"/>
      <c r="C33" s="75"/>
      <c r="D33" s="75"/>
      <c r="E33" s="75"/>
      <c r="F33" s="75"/>
      <c r="G33" s="75"/>
      <c r="H33" s="75"/>
      <c r="I33" s="26"/>
      <c r="J33" s="26"/>
      <c r="K33" s="27"/>
      <c r="L33" s="26"/>
      <c r="M33" s="27"/>
      <c r="N33" s="27"/>
      <c r="O33" s="26"/>
      <c r="P33" s="26"/>
      <c r="Q33" s="26"/>
      <c r="AB33" s="61"/>
      <c r="BD33" s="61"/>
    </row>
    <row r="34" spans="2:56" s="29" customFormat="1" ht="16.5" thickBot="1">
      <c r="B34" s="33" t="s">
        <v>83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76"/>
      <c r="AC34" s="138" t="s">
        <v>102</v>
      </c>
      <c r="AD34" s="138"/>
      <c r="AE34" s="138"/>
      <c r="AF34" s="138"/>
      <c r="AG34" s="138"/>
      <c r="AH34" s="138"/>
      <c r="AI34" s="77"/>
      <c r="AJ34" s="26" t="s">
        <v>32</v>
      </c>
      <c r="AK34" s="26"/>
      <c r="AL34" s="26"/>
      <c r="AM34" s="27"/>
      <c r="AN34" s="26"/>
      <c r="AO34" s="27"/>
      <c r="AP34" s="25"/>
      <c r="AQ34" s="25"/>
      <c r="AR34" s="25"/>
      <c r="AS34" s="26" t="s">
        <v>31</v>
      </c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76"/>
    </row>
    <row r="35" spans="2:56" s="35" customFormat="1" ht="19.5" customHeight="1">
      <c r="B35" s="123" t="s">
        <v>39</v>
      </c>
      <c r="C35" s="124"/>
      <c r="D35" s="124"/>
      <c r="E35" s="121" t="str">
        <f>B36</f>
        <v>MSS香澄Ｃ</v>
      </c>
      <c r="F35" s="121"/>
      <c r="G35" s="121"/>
      <c r="H35" s="121" t="str">
        <f>B37</f>
        <v>谷津Ｂ</v>
      </c>
      <c r="I35" s="121"/>
      <c r="J35" s="121"/>
      <c r="K35" s="121" t="str">
        <f>B38</f>
        <v>大久保Ａ</v>
      </c>
      <c r="L35" s="121"/>
      <c r="M35" s="121"/>
      <c r="N35" s="121" t="str">
        <f>B39</f>
        <v>東習志野Ａ</v>
      </c>
      <c r="O35" s="121"/>
      <c r="P35" s="121"/>
      <c r="Q35" s="121" t="str">
        <f>B40</f>
        <v>大久保東</v>
      </c>
      <c r="R35" s="121"/>
      <c r="S35" s="137"/>
      <c r="T35" s="36" t="s">
        <v>2</v>
      </c>
      <c r="U35" s="37" t="s">
        <v>3</v>
      </c>
      <c r="V35" s="37" t="s">
        <v>4</v>
      </c>
      <c r="W35" s="37" t="s">
        <v>5</v>
      </c>
      <c r="X35" s="37" t="s">
        <v>19</v>
      </c>
      <c r="Y35" s="37" t="s">
        <v>6</v>
      </c>
      <c r="Z35" s="37" t="s">
        <v>7</v>
      </c>
      <c r="AA35" s="38" t="s">
        <v>8</v>
      </c>
      <c r="AB35" s="39"/>
      <c r="AC35" s="75"/>
      <c r="AD35" s="75"/>
      <c r="AE35" s="75"/>
      <c r="AF35" s="75"/>
      <c r="AG35" s="75"/>
      <c r="AH35" s="75"/>
      <c r="AI35" s="75"/>
      <c r="AJ35" s="75"/>
      <c r="AK35" s="26"/>
      <c r="AL35" s="26"/>
      <c r="AM35" s="27"/>
      <c r="AN35" s="26"/>
      <c r="AO35" s="27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50"/>
    </row>
    <row r="36" spans="2:56" s="40" customFormat="1" ht="19.5" customHeight="1" thickBot="1">
      <c r="B36" s="125" t="s">
        <v>94</v>
      </c>
      <c r="C36" s="126"/>
      <c r="D36" s="126"/>
      <c r="E36" s="94"/>
      <c r="F36" s="95"/>
      <c r="G36" s="96"/>
      <c r="H36" s="41">
        <f>M45</f>
        <v>0</v>
      </c>
      <c r="I36" s="42" t="s">
        <v>47</v>
      </c>
      <c r="J36" s="43">
        <f>O45</f>
        <v>0</v>
      </c>
      <c r="K36" s="41">
        <f>M53</f>
        <v>0</v>
      </c>
      <c r="L36" s="42" t="s">
        <v>25</v>
      </c>
      <c r="M36" s="43">
        <f>O53</f>
        <v>0</v>
      </c>
      <c r="N36" s="41">
        <f>M55</f>
        <v>0</v>
      </c>
      <c r="O36" s="44" t="s">
        <v>77</v>
      </c>
      <c r="P36" s="43">
        <f>O55</f>
        <v>0</v>
      </c>
      <c r="Q36" s="41">
        <f>M47</f>
        <v>0</v>
      </c>
      <c r="R36" s="42" t="s">
        <v>93</v>
      </c>
      <c r="S36" s="45">
        <f>O47</f>
        <v>0</v>
      </c>
      <c r="T36" s="46">
        <f>U36*3+V36*1</f>
        <v>0</v>
      </c>
      <c r="U36" s="47">
        <f>COUNTIF(E36:S36,"○")</f>
        <v>0</v>
      </c>
      <c r="V36" s="47">
        <f>COUNTIF(E36:S36,"△")</f>
        <v>0</v>
      </c>
      <c r="W36" s="47">
        <f>COUNTIF(E36:S36,"●")</f>
        <v>0</v>
      </c>
      <c r="X36" s="47">
        <f>Y36-Z36</f>
        <v>0</v>
      </c>
      <c r="Y36" s="48">
        <f>E36+H36+K36+N36+Q36</f>
        <v>0</v>
      </c>
      <c r="Z36" s="48">
        <f>G36+J36+M36+P36+S36</f>
        <v>0</v>
      </c>
      <c r="AA36" s="49">
        <f>RANK(AB36,AB36:AB38)</f>
        <v>1</v>
      </c>
      <c r="AB36" s="50">
        <f>T36*10000+X36*1000+Y36</f>
        <v>0</v>
      </c>
      <c r="AC36" s="29"/>
      <c r="AD36" s="33" t="s">
        <v>30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50"/>
    </row>
    <row r="37" spans="2:56" s="40" customFormat="1" ht="19.5" customHeight="1">
      <c r="B37" s="125" t="s">
        <v>21</v>
      </c>
      <c r="C37" s="126"/>
      <c r="D37" s="126"/>
      <c r="E37" s="41">
        <f>J36</f>
        <v>0</v>
      </c>
      <c r="F37" s="51"/>
      <c r="G37" s="43">
        <f>H36</f>
        <v>0</v>
      </c>
      <c r="H37" s="94"/>
      <c r="I37" s="95"/>
      <c r="J37" s="96"/>
      <c r="K37" s="41">
        <f>M48</f>
        <v>0</v>
      </c>
      <c r="L37" s="42" t="s">
        <v>23</v>
      </c>
      <c r="M37" s="43">
        <f>O48</f>
        <v>0</v>
      </c>
      <c r="N37" s="41">
        <f>M57</f>
        <v>0</v>
      </c>
      <c r="O37" s="42" t="s">
        <v>88</v>
      </c>
      <c r="P37" s="43">
        <f>O57</f>
        <v>0</v>
      </c>
      <c r="Q37" s="41">
        <f>M54</f>
        <v>0</v>
      </c>
      <c r="R37" s="42" t="s">
        <v>26</v>
      </c>
      <c r="S37" s="45">
        <f>O54</f>
        <v>0</v>
      </c>
      <c r="T37" s="46">
        <f>U37*3+V37*1</f>
        <v>0</v>
      </c>
      <c r="U37" s="47">
        <f>COUNTIF(E37:S37,"○")</f>
        <v>0</v>
      </c>
      <c r="V37" s="47">
        <f>COUNTIF(E37:S37,"△")</f>
        <v>0</v>
      </c>
      <c r="W37" s="47">
        <f>COUNTIF(E37:S37,"●")</f>
        <v>0</v>
      </c>
      <c r="X37" s="47">
        <f>Y37-Z37</f>
        <v>0</v>
      </c>
      <c r="Y37" s="48">
        <f>E37+H37+K37+N37+Q37</f>
        <v>0</v>
      </c>
      <c r="Z37" s="48">
        <f>G37+J37+M37+P37+S37</f>
        <v>0</v>
      </c>
      <c r="AA37" s="49">
        <f>RANK(AB37,AB36:AB38)</f>
        <v>1</v>
      </c>
      <c r="AB37" s="50">
        <f>T37*10000+X37*1000+Y37</f>
        <v>0</v>
      </c>
      <c r="AC37" s="35"/>
      <c r="AD37" s="123"/>
      <c r="AE37" s="124"/>
      <c r="AF37" s="124"/>
      <c r="AG37" s="121" t="str">
        <f>AD38</f>
        <v>Ａ組１位</v>
      </c>
      <c r="AH37" s="121"/>
      <c r="AI37" s="121"/>
      <c r="AJ37" s="121" t="str">
        <f>AD39</f>
        <v>Ｂ組１位</v>
      </c>
      <c r="AK37" s="121"/>
      <c r="AL37" s="121"/>
      <c r="AM37" s="121" t="str">
        <f>AD40</f>
        <v>Ｃ組１位</v>
      </c>
      <c r="AN37" s="121"/>
      <c r="AO37" s="121"/>
      <c r="AP37" s="36" t="s">
        <v>2</v>
      </c>
      <c r="AQ37" s="37" t="s">
        <v>3</v>
      </c>
      <c r="AR37" s="37" t="s">
        <v>4</v>
      </c>
      <c r="AS37" s="37" t="s">
        <v>5</v>
      </c>
      <c r="AT37" s="37" t="s">
        <v>19</v>
      </c>
      <c r="AU37" s="37" t="s">
        <v>6</v>
      </c>
      <c r="AV37" s="37" t="s">
        <v>7</v>
      </c>
      <c r="AW37" s="38" t="s">
        <v>8</v>
      </c>
      <c r="AX37" s="39"/>
      <c r="AY37" s="78"/>
      <c r="AZ37" s="78"/>
      <c r="BA37" s="78"/>
      <c r="BB37" s="78"/>
      <c r="BC37" s="78"/>
      <c r="BD37" s="50"/>
    </row>
    <row r="38" spans="2:56" s="40" customFormat="1" ht="19.5" customHeight="1">
      <c r="B38" s="125" t="s">
        <v>16</v>
      </c>
      <c r="C38" s="126"/>
      <c r="D38" s="126"/>
      <c r="E38" s="41">
        <f>M36</f>
        <v>0</v>
      </c>
      <c r="F38" s="51"/>
      <c r="G38" s="43">
        <f>K36</f>
        <v>0</v>
      </c>
      <c r="H38" s="41">
        <f>M37</f>
        <v>0</v>
      </c>
      <c r="I38" s="51"/>
      <c r="J38" s="43">
        <f>K37</f>
        <v>0</v>
      </c>
      <c r="K38" s="94"/>
      <c r="L38" s="95"/>
      <c r="M38" s="96"/>
      <c r="N38" s="41">
        <f>M46</f>
        <v>0</v>
      </c>
      <c r="O38" s="42" t="s">
        <v>92</v>
      </c>
      <c r="P38" s="43">
        <f>O46</f>
        <v>0</v>
      </c>
      <c r="Q38" s="41">
        <f>M56</f>
        <v>0</v>
      </c>
      <c r="R38" s="42" t="s">
        <v>87</v>
      </c>
      <c r="S38" s="45">
        <f>O56</f>
        <v>0</v>
      </c>
      <c r="T38" s="46">
        <f>U38*3+V38*1</f>
        <v>0</v>
      </c>
      <c r="U38" s="47">
        <f>COUNTIF(E38:S38,"○")</f>
        <v>0</v>
      </c>
      <c r="V38" s="47">
        <f>COUNTIF(E38:S38,"△")</f>
        <v>0</v>
      </c>
      <c r="W38" s="47">
        <f>COUNTIF(E38:S38,"●")</f>
        <v>0</v>
      </c>
      <c r="X38" s="47">
        <f>Y38-Z38</f>
        <v>0</v>
      </c>
      <c r="Y38" s="48">
        <f>E38+H38+K38+N38+Q38</f>
        <v>0</v>
      </c>
      <c r="Z38" s="48">
        <f>G38+J38+M38+P38+S38</f>
        <v>0</v>
      </c>
      <c r="AA38" s="49">
        <f>RANK(AB38,AB36:AB38)</f>
        <v>1</v>
      </c>
      <c r="AB38" s="50">
        <f>T38*10000+X38*1000+Y38</f>
        <v>0</v>
      </c>
      <c r="AD38" s="125" t="s">
        <v>103</v>
      </c>
      <c r="AE38" s="126"/>
      <c r="AF38" s="126"/>
      <c r="AG38" s="94"/>
      <c r="AH38" s="95"/>
      <c r="AI38" s="96"/>
      <c r="AJ38" s="41">
        <f>AO44</f>
        <v>0</v>
      </c>
      <c r="AK38" s="42" t="s">
        <v>47</v>
      </c>
      <c r="AL38" s="43">
        <f>AQ44</f>
        <v>0</v>
      </c>
      <c r="AM38" s="41">
        <f>AO52</f>
        <v>0</v>
      </c>
      <c r="AN38" s="42" t="s">
        <v>14</v>
      </c>
      <c r="AO38" s="43">
        <f>AQ52</f>
        <v>0</v>
      </c>
      <c r="AP38" s="46">
        <f>AQ38*3+AR38*1</f>
        <v>0</v>
      </c>
      <c r="AQ38" s="47">
        <f>COUNTIF(AG38:AO38,"○")</f>
        <v>0</v>
      </c>
      <c r="AR38" s="47">
        <f>COUNTIF(AG38:AO38,"△")</f>
        <v>0</v>
      </c>
      <c r="AS38" s="47">
        <f>COUNTIF(AG38:AO38,"●")</f>
        <v>0</v>
      </c>
      <c r="AT38" s="47">
        <f>AU38-AV38</f>
        <v>0</v>
      </c>
      <c r="AU38" s="48">
        <f>AG38+AJ38+AM38</f>
        <v>0</v>
      </c>
      <c r="AV38" s="48">
        <f>AI38+AL38+AO38</f>
        <v>0</v>
      </c>
      <c r="AW38" s="49">
        <f>RANK(AX38,AX38:AX40)</f>
        <v>1</v>
      </c>
      <c r="AX38" s="50">
        <f>AP38*10000+AT38*1000+AU38</f>
        <v>0</v>
      </c>
      <c r="AY38" s="79"/>
      <c r="AZ38" s="79"/>
      <c r="BA38" s="80"/>
      <c r="BB38" s="80"/>
      <c r="BC38" s="81"/>
      <c r="BD38" s="50"/>
    </row>
    <row r="39" spans="2:56" s="40" customFormat="1" ht="19.5" customHeight="1">
      <c r="B39" s="125" t="s">
        <v>95</v>
      </c>
      <c r="C39" s="126"/>
      <c r="D39" s="126"/>
      <c r="E39" s="41">
        <f>P36</f>
        <v>0</v>
      </c>
      <c r="F39" s="51"/>
      <c r="G39" s="43">
        <f>N36</f>
        <v>0</v>
      </c>
      <c r="H39" s="41">
        <f>P37</f>
        <v>0</v>
      </c>
      <c r="I39" s="51"/>
      <c r="J39" s="43">
        <f>N37</f>
        <v>0</v>
      </c>
      <c r="K39" s="41">
        <f>P38</f>
        <v>0</v>
      </c>
      <c r="L39" s="51"/>
      <c r="M39" s="43">
        <f>N38</f>
        <v>0</v>
      </c>
      <c r="N39" s="94"/>
      <c r="O39" s="95"/>
      <c r="P39" s="96"/>
      <c r="Q39" s="41">
        <f>M49</f>
        <v>0</v>
      </c>
      <c r="R39" s="42" t="s">
        <v>24</v>
      </c>
      <c r="S39" s="45">
        <f>O49</f>
        <v>0</v>
      </c>
      <c r="T39" s="46">
        <f>U39*3+V39*1</f>
        <v>0</v>
      </c>
      <c r="U39" s="47">
        <f>COUNTIF(E39:S39,"○")</f>
        <v>0</v>
      </c>
      <c r="V39" s="47">
        <f>COUNTIF(E39:S39,"△")</f>
        <v>0</v>
      </c>
      <c r="W39" s="47">
        <f>COUNTIF(E39:S39,"●")</f>
        <v>0</v>
      </c>
      <c r="X39" s="47">
        <f>Y39-Z39</f>
        <v>0</v>
      </c>
      <c r="Y39" s="48">
        <f>E39+H39+K39+N39+Q39</f>
        <v>0</v>
      </c>
      <c r="Z39" s="48">
        <f>G39+J39+M39+P39+S39</f>
        <v>0</v>
      </c>
      <c r="AA39" s="49">
        <f>RANK(AB39,AB38:AB40)</f>
        <v>1</v>
      </c>
      <c r="AB39" s="50">
        <f>T39*10000+X39*1000+Y39</f>
        <v>0</v>
      </c>
      <c r="AD39" s="125" t="s">
        <v>104</v>
      </c>
      <c r="AE39" s="126"/>
      <c r="AF39" s="126"/>
      <c r="AG39" s="41">
        <f>AL38</f>
        <v>0</v>
      </c>
      <c r="AH39" s="51"/>
      <c r="AI39" s="43">
        <f>AJ38</f>
        <v>0</v>
      </c>
      <c r="AJ39" s="94"/>
      <c r="AK39" s="95"/>
      <c r="AL39" s="96"/>
      <c r="AM39" s="41">
        <f>AO47</f>
        <v>0</v>
      </c>
      <c r="AN39" s="42" t="s">
        <v>15</v>
      </c>
      <c r="AO39" s="43">
        <f>AQ47</f>
        <v>0</v>
      </c>
      <c r="AP39" s="46">
        <f>AQ39*3+AR39*1</f>
        <v>0</v>
      </c>
      <c r="AQ39" s="47">
        <f>COUNTIF(AG39:AO39,"○")</f>
        <v>0</v>
      </c>
      <c r="AR39" s="47">
        <f>COUNTIF(AG39:AO39,"△")</f>
        <v>0</v>
      </c>
      <c r="AS39" s="47">
        <f>COUNTIF(AG39:AO39,"●")</f>
        <v>0</v>
      </c>
      <c r="AT39" s="47">
        <f>AU39-AV39</f>
        <v>0</v>
      </c>
      <c r="AU39" s="48">
        <f>AG39+AJ39+AM39</f>
        <v>0</v>
      </c>
      <c r="AV39" s="48">
        <f>AI39+AL39+AO39</f>
        <v>0</v>
      </c>
      <c r="AW39" s="49">
        <f>RANK(AX39,AX38:AX40)</f>
        <v>1</v>
      </c>
      <c r="AX39" s="50">
        <f>AP39*10000+AT39*1000+AU39</f>
        <v>0</v>
      </c>
      <c r="AY39" s="79"/>
      <c r="AZ39" s="79"/>
      <c r="BA39" s="80"/>
      <c r="BB39" s="80"/>
      <c r="BC39" s="81"/>
      <c r="BD39" s="50"/>
    </row>
    <row r="40" spans="2:56" s="40" customFormat="1" ht="19.5" customHeight="1" thickBot="1">
      <c r="B40" s="97" t="s">
        <v>96</v>
      </c>
      <c r="C40" s="98"/>
      <c r="D40" s="98"/>
      <c r="E40" s="52">
        <f>S36</f>
        <v>0</v>
      </c>
      <c r="F40" s="53"/>
      <c r="G40" s="54">
        <f>Q36</f>
        <v>0</v>
      </c>
      <c r="H40" s="52">
        <f>S37</f>
        <v>0</v>
      </c>
      <c r="I40" s="53"/>
      <c r="J40" s="54">
        <f>Q37</f>
        <v>0</v>
      </c>
      <c r="K40" s="52">
        <f>S38</f>
        <v>0</v>
      </c>
      <c r="L40" s="53"/>
      <c r="M40" s="54">
        <f>Q38</f>
        <v>0</v>
      </c>
      <c r="N40" s="52">
        <f>S39</f>
        <v>0</v>
      </c>
      <c r="O40" s="53"/>
      <c r="P40" s="54">
        <f>Q39</f>
        <v>0</v>
      </c>
      <c r="Q40" s="91"/>
      <c r="R40" s="92"/>
      <c r="S40" s="93"/>
      <c r="T40" s="55">
        <f>U40*3+V40*1</f>
        <v>0</v>
      </c>
      <c r="U40" s="56">
        <f>COUNTIF(E40:S40,"○")</f>
        <v>0</v>
      </c>
      <c r="V40" s="56">
        <f>COUNTIF(E40:S40,"△")</f>
        <v>0</v>
      </c>
      <c r="W40" s="56">
        <f>COUNTIF(E40:S40,"●")</f>
        <v>0</v>
      </c>
      <c r="X40" s="56">
        <f>Y40-Z40</f>
        <v>0</v>
      </c>
      <c r="Y40" s="57">
        <f>E40+H40+K40+N40+Q40</f>
        <v>0</v>
      </c>
      <c r="Z40" s="57">
        <f>G40+J40+M40+P40+S40</f>
        <v>0</v>
      </c>
      <c r="AA40" s="58">
        <f>RANK(AB40,AB38:AB40)</f>
        <v>1</v>
      </c>
      <c r="AB40" s="50">
        <f>T40*10000+X40*1000+Y40</f>
        <v>0</v>
      </c>
      <c r="AD40" s="97" t="s">
        <v>105</v>
      </c>
      <c r="AE40" s="98"/>
      <c r="AF40" s="98"/>
      <c r="AG40" s="52">
        <f>AO38</f>
        <v>0</v>
      </c>
      <c r="AH40" s="53"/>
      <c r="AI40" s="54">
        <f>AM38</f>
        <v>0</v>
      </c>
      <c r="AJ40" s="52">
        <f>AO39</f>
        <v>0</v>
      </c>
      <c r="AK40" s="53"/>
      <c r="AL40" s="54">
        <f>AM39</f>
        <v>0</v>
      </c>
      <c r="AM40" s="91"/>
      <c r="AN40" s="92"/>
      <c r="AO40" s="122"/>
      <c r="AP40" s="55">
        <f>AQ40*3+AR40*1</f>
        <v>0</v>
      </c>
      <c r="AQ40" s="56">
        <f>COUNTIF(AG40:AO40,"○")</f>
        <v>0</v>
      </c>
      <c r="AR40" s="56">
        <f>COUNTIF(AG40:AO40,"△")</f>
        <v>0</v>
      </c>
      <c r="AS40" s="56">
        <f>COUNTIF(AG40:AO40,"●")</f>
        <v>0</v>
      </c>
      <c r="AT40" s="56">
        <f>AU40-AV40</f>
        <v>0</v>
      </c>
      <c r="AU40" s="57">
        <f>AG40+AJ40+AM40</f>
        <v>0</v>
      </c>
      <c r="AV40" s="57">
        <f>AI40+AL40+AO40</f>
        <v>0</v>
      </c>
      <c r="AW40" s="58">
        <f>RANK(AX40,AX38:AX40)</f>
        <v>1</v>
      </c>
      <c r="AX40" s="50">
        <f>AP40*10000+AT40*1000+AU40</f>
        <v>0</v>
      </c>
      <c r="AY40" s="79"/>
      <c r="AZ40" s="79"/>
      <c r="BA40" s="80"/>
      <c r="BB40" s="80"/>
      <c r="BC40" s="81"/>
      <c r="BD40" s="50"/>
    </row>
    <row r="41" spans="2:56" s="59" customFormat="1" ht="16.5" customHeight="1">
      <c r="B41" s="111" t="s">
        <v>48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60"/>
      <c r="AC41" s="40"/>
      <c r="AD41" s="82"/>
      <c r="AE41" s="82"/>
      <c r="AF41" s="82"/>
      <c r="AG41" s="83"/>
      <c r="AH41" s="84"/>
      <c r="AI41" s="83"/>
      <c r="AJ41" s="83"/>
      <c r="AK41" s="84"/>
      <c r="AL41" s="83"/>
      <c r="AM41" s="83"/>
      <c r="AN41" s="84"/>
      <c r="AO41" s="83"/>
      <c r="AP41" s="85"/>
      <c r="AQ41" s="85"/>
      <c r="AR41" s="85"/>
      <c r="AS41" s="83"/>
      <c r="AT41" s="84"/>
      <c r="AU41" s="83"/>
      <c r="AV41" s="79"/>
      <c r="AW41" s="79"/>
      <c r="AX41" s="79"/>
      <c r="AY41" s="79"/>
      <c r="AZ41" s="79"/>
      <c r="BA41" s="80"/>
      <c r="BB41" s="80"/>
      <c r="BC41" s="81"/>
      <c r="BD41" s="60"/>
    </row>
    <row r="42" spans="28:56" ht="15" customHeight="1">
      <c r="AB42" s="61"/>
      <c r="AC42" s="40"/>
      <c r="BD42" s="61"/>
    </row>
    <row r="43" spans="2:56" ht="16.5" thickBot="1">
      <c r="B43" s="62" t="s">
        <v>84</v>
      </c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AB43" s="61"/>
      <c r="AC43" s="59"/>
      <c r="AD43" s="62" t="s">
        <v>124</v>
      </c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BD43" s="61"/>
    </row>
    <row r="44" spans="2:56" s="63" customFormat="1" ht="12.75" customHeight="1">
      <c r="B44" s="134" t="s">
        <v>37</v>
      </c>
      <c r="C44" s="135"/>
      <c r="D44" s="135"/>
      <c r="E44" s="135"/>
      <c r="F44" s="135"/>
      <c r="G44" s="135"/>
      <c r="H44" s="135"/>
      <c r="I44" s="100" t="s">
        <v>36</v>
      </c>
      <c r="J44" s="101"/>
      <c r="K44" s="101"/>
      <c r="L44" s="101"/>
      <c r="M44" s="101"/>
      <c r="N44" s="101"/>
      <c r="O44" s="101"/>
      <c r="P44" s="101"/>
      <c r="Q44" s="101"/>
      <c r="R44" s="101"/>
      <c r="S44" s="102"/>
      <c r="T44" s="112" t="s">
        <v>115</v>
      </c>
      <c r="U44" s="113"/>
      <c r="V44" s="113"/>
      <c r="W44" s="113"/>
      <c r="X44" s="113"/>
      <c r="Y44" s="113"/>
      <c r="Z44" s="113"/>
      <c r="AA44" s="114"/>
      <c r="AB44" s="61"/>
      <c r="AC44" s="25"/>
      <c r="AD44" s="134" t="s">
        <v>37</v>
      </c>
      <c r="AE44" s="135"/>
      <c r="AF44" s="135"/>
      <c r="AG44" s="135"/>
      <c r="AH44" s="135"/>
      <c r="AI44" s="135"/>
      <c r="AJ44" s="135"/>
      <c r="AK44" s="100" t="s">
        <v>36</v>
      </c>
      <c r="AL44" s="101"/>
      <c r="AM44" s="101"/>
      <c r="AN44" s="101"/>
      <c r="AO44" s="101"/>
      <c r="AP44" s="101"/>
      <c r="AQ44" s="101"/>
      <c r="AR44" s="101"/>
      <c r="AS44" s="101"/>
      <c r="AT44" s="101"/>
      <c r="AU44" s="102"/>
      <c r="AV44" s="112" t="s">
        <v>116</v>
      </c>
      <c r="AW44" s="113"/>
      <c r="AX44" s="113"/>
      <c r="AY44" s="113"/>
      <c r="AZ44" s="113"/>
      <c r="BA44" s="113"/>
      <c r="BB44" s="113"/>
      <c r="BC44" s="114"/>
      <c r="BD44" s="61"/>
    </row>
    <row r="45" spans="2:56" ht="12.75" customHeight="1">
      <c r="B45" s="64" t="s">
        <v>13</v>
      </c>
      <c r="C45" s="106" t="s">
        <v>41</v>
      </c>
      <c r="D45" s="106"/>
      <c r="E45" s="106"/>
      <c r="F45" s="106"/>
      <c r="G45" s="106"/>
      <c r="H45" s="106"/>
      <c r="I45" s="103" t="str">
        <f>B36</f>
        <v>MSS香澄Ｃ</v>
      </c>
      <c r="J45" s="104"/>
      <c r="K45" s="104"/>
      <c r="L45" s="105"/>
      <c r="M45" s="65"/>
      <c r="N45" s="66" t="s">
        <v>46</v>
      </c>
      <c r="O45" s="67"/>
      <c r="P45" s="103" t="str">
        <f>B37</f>
        <v>谷津Ｂ</v>
      </c>
      <c r="Q45" s="104"/>
      <c r="R45" s="104"/>
      <c r="S45" s="107"/>
      <c r="T45" s="115" t="str">
        <f>P48</f>
        <v>大久保Ａ</v>
      </c>
      <c r="U45" s="109"/>
      <c r="V45" s="109"/>
      <c r="W45" s="116"/>
      <c r="X45" s="108" t="str">
        <f>P47</f>
        <v>大久保東</v>
      </c>
      <c r="Y45" s="109"/>
      <c r="Z45" s="109"/>
      <c r="AA45" s="110"/>
      <c r="AB45" s="61"/>
      <c r="AD45" s="64" t="s">
        <v>13</v>
      </c>
      <c r="AE45" s="106" t="s">
        <v>41</v>
      </c>
      <c r="AF45" s="106"/>
      <c r="AG45" s="106"/>
      <c r="AH45" s="106"/>
      <c r="AI45" s="106"/>
      <c r="AJ45" s="106"/>
      <c r="AK45" s="103" t="str">
        <f>AD38</f>
        <v>Ａ組１位</v>
      </c>
      <c r="AL45" s="104"/>
      <c r="AM45" s="104"/>
      <c r="AN45" s="105"/>
      <c r="AO45" s="65"/>
      <c r="AP45" s="66" t="s">
        <v>46</v>
      </c>
      <c r="AQ45" s="67"/>
      <c r="AR45" s="103" t="str">
        <f>AD39</f>
        <v>Ｂ組１位</v>
      </c>
      <c r="AS45" s="104"/>
      <c r="AT45" s="104"/>
      <c r="AU45" s="107"/>
      <c r="AV45" s="115" t="s">
        <v>106</v>
      </c>
      <c r="AW45" s="109"/>
      <c r="AX45" s="109"/>
      <c r="AY45" s="116"/>
      <c r="AZ45" s="108" t="str">
        <f>AR47</f>
        <v>Ｃ組１位</v>
      </c>
      <c r="BA45" s="109"/>
      <c r="BB45" s="109"/>
      <c r="BC45" s="110"/>
      <c r="BD45" s="61"/>
    </row>
    <row r="46" spans="2:56" ht="12.75" customHeight="1">
      <c r="B46" s="64" t="s">
        <v>15</v>
      </c>
      <c r="C46" s="106" t="s">
        <v>42</v>
      </c>
      <c r="D46" s="106"/>
      <c r="E46" s="106"/>
      <c r="F46" s="106"/>
      <c r="G46" s="106"/>
      <c r="H46" s="106"/>
      <c r="I46" s="103" t="str">
        <f>B38</f>
        <v>大久保Ａ</v>
      </c>
      <c r="J46" s="104"/>
      <c r="K46" s="104"/>
      <c r="L46" s="105"/>
      <c r="M46" s="65"/>
      <c r="N46" s="66" t="s">
        <v>46</v>
      </c>
      <c r="O46" s="67"/>
      <c r="P46" s="103" t="str">
        <f>B39</f>
        <v>東習志野Ａ</v>
      </c>
      <c r="Q46" s="104"/>
      <c r="R46" s="104"/>
      <c r="S46" s="107"/>
      <c r="T46" s="115" t="str">
        <f>I45</f>
        <v>MSS香澄Ｃ</v>
      </c>
      <c r="U46" s="109"/>
      <c r="V46" s="109"/>
      <c r="W46" s="116"/>
      <c r="X46" s="108" t="str">
        <f>P45</f>
        <v>谷津Ｂ</v>
      </c>
      <c r="Y46" s="109"/>
      <c r="Z46" s="109"/>
      <c r="AA46" s="110"/>
      <c r="AB46" s="61"/>
      <c r="AC46" s="63"/>
      <c r="AD46" s="64" t="s">
        <v>15</v>
      </c>
      <c r="AE46" s="106" t="s">
        <v>122</v>
      </c>
      <c r="AF46" s="106"/>
      <c r="AG46" s="106"/>
      <c r="AH46" s="106"/>
      <c r="AI46" s="106"/>
      <c r="AJ46" s="106"/>
      <c r="AK46" s="103" t="str">
        <f>AD39</f>
        <v>Ｂ組１位</v>
      </c>
      <c r="AL46" s="104"/>
      <c r="AM46" s="104"/>
      <c r="AN46" s="105"/>
      <c r="AO46" s="65"/>
      <c r="AP46" s="66" t="s">
        <v>46</v>
      </c>
      <c r="AQ46" s="67"/>
      <c r="AR46" s="103" t="str">
        <f>AD40</f>
        <v>Ｃ組１位</v>
      </c>
      <c r="AS46" s="104"/>
      <c r="AT46" s="104"/>
      <c r="AU46" s="107"/>
      <c r="AV46" s="115" t="s">
        <v>106</v>
      </c>
      <c r="AW46" s="109"/>
      <c r="AX46" s="109"/>
      <c r="AY46" s="116"/>
      <c r="AZ46" s="108" t="str">
        <f>AK45</f>
        <v>Ａ組１位</v>
      </c>
      <c r="BA46" s="109"/>
      <c r="BB46" s="109"/>
      <c r="BC46" s="110"/>
      <c r="BD46" s="61"/>
    </row>
    <row r="47" spans="2:56" ht="12.75" customHeight="1" thickBot="1">
      <c r="B47" s="64" t="s">
        <v>14</v>
      </c>
      <c r="C47" s="106" t="s">
        <v>43</v>
      </c>
      <c r="D47" s="106"/>
      <c r="E47" s="106"/>
      <c r="F47" s="106"/>
      <c r="G47" s="106"/>
      <c r="H47" s="106"/>
      <c r="I47" s="103" t="str">
        <f>B36</f>
        <v>MSS香澄Ｃ</v>
      </c>
      <c r="J47" s="104"/>
      <c r="K47" s="104"/>
      <c r="L47" s="105"/>
      <c r="M47" s="65"/>
      <c r="N47" s="66" t="s">
        <v>46</v>
      </c>
      <c r="O47" s="67"/>
      <c r="P47" s="103" t="str">
        <f>B40</f>
        <v>大久保東</v>
      </c>
      <c r="Q47" s="104"/>
      <c r="R47" s="104"/>
      <c r="S47" s="107"/>
      <c r="T47" s="115" t="str">
        <f>P46</f>
        <v>東習志野Ａ</v>
      </c>
      <c r="U47" s="109"/>
      <c r="V47" s="109"/>
      <c r="W47" s="116"/>
      <c r="X47" s="108" t="str">
        <f>I46</f>
        <v>大久保Ａ</v>
      </c>
      <c r="Y47" s="109"/>
      <c r="Z47" s="109"/>
      <c r="AA47" s="110"/>
      <c r="AB47" s="61"/>
      <c r="AD47" s="71" t="s">
        <v>14</v>
      </c>
      <c r="AE47" s="99" t="s">
        <v>123</v>
      </c>
      <c r="AF47" s="99"/>
      <c r="AG47" s="99"/>
      <c r="AH47" s="99"/>
      <c r="AI47" s="99"/>
      <c r="AJ47" s="99"/>
      <c r="AK47" s="117" t="str">
        <f>AD38</f>
        <v>Ａ組１位</v>
      </c>
      <c r="AL47" s="118"/>
      <c r="AM47" s="118"/>
      <c r="AN47" s="127"/>
      <c r="AO47" s="86"/>
      <c r="AP47" s="73" t="s">
        <v>46</v>
      </c>
      <c r="AQ47" s="87"/>
      <c r="AR47" s="117" t="str">
        <f>AD40</f>
        <v>Ｃ組１位</v>
      </c>
      <c r="AS47" s="118"/>
      <c r="AT47" s="118"/>
      <c r="AU47" s="119"/>
      <c r="AV47" s="129" t="s">
        <v>106</v>
      </c>
      <c r="AW47" s="130"/>
      <c r="AX47" s="130"/>
      <c r="AY47" s="131"/>
      <c r="AZ47" s="132" t="str">
        <f>AK46</f>
        <v>Ｂ組１位</v>
      </c>
      <c r="BA47" s="130"/>
      <c r="BB47" s="130"/>
      <c r="BC47" s="133"/>
      <c r="BD47" s="61"/>
    </row>
    <row r="48" spans="2:56" ht="12.75" customHeight="1">
      <c r="B48" s="68" t="s">
        <v>23</v>
      </c>
      <c r="C48" s="106" t="s">
        <v>44</v>
      </c>
      <c r="D48" s="106"/>
      <c r="E48" s="106"/>
      <c r="F48" s="106"/>
      <c r="G48" s="106"/>
      <c r="H48" s="106"/>
      <c r="I48" s="103" t="str">
        <f>B37</f>
        <v>谷津Ｂ</v>
      </c>
      <c r="J48" s="104"/>
      <c r="K48" s="104"/>
      <c r="L48" s="105"/>
      <c r="M48" s="69"/>
      <c r="N48" s="66" t="s">
        <v>46</v>
      </c>
      <c r="O48" s="70"/>
      <c r="P48" s="103" t="str">
        <f>B38</f>
        <v>大久保Ａ</v>
      </c>
      <c r="Q48" s="104"/>
      <c r="R48" s="104"/>
      <c r="S48" s="107"/>
      <c r="T48" s="115" t="str">
        <f>P47</f>
        <v>大久保東</v>
      </c>
      <c r="U48" s="109"/>
      <c r="V48" s="109"/>
      <c r="W48" s="116"/>
      <c r="X48" s="108" t="str">
        <f>P46</f>
        <v>東習志野Ａ</v>
      </c>
      <c r="Y48" s="109"/>
      <c r="Z48" s="109"/>
      <c r="AA48" s="110"/>
      <c r="AB48" s="61"/>
      <c r="BD48" s="61"/>
    </row>
    <row r="49" spans="2:56" ht="12.75" customHeight="1" thickBot="1">
      <c r="B49" s="71" t="s">
        <v>24</v>
      </c>
      <c r="C49" s="99" t="s">
        <v>45</v>
      </c>
      <c r="D49" s="99"/>
      <c r="E49" s="99"/>
      <c r="F49" s="99"/>
      <c r="G49" s="99"/>
      <c r="H49" s="99"/>
      <c r="I49" s="117" t="str">
        <f>B39</f>
        <v>東習志野Ａ</v>
      </c>
      <c r="J49" s="118"/>
      <c r="K49" s="118"/>
      <c r="L49" s="127"/>
      <c r="M49" s="72"/>
      <c r="N49" s="73" t="s">
        <v>46</v>
      </c>
      <c r="O49" s="74"/>
      <c r="P49" s="117" t="str">
        <f>B40</f>
        <v>大久保東</v>
      </c>
      <c r="Q49" s="118"/>
      <c r="R49" s="118"/>
      <c r="S49" s="119"/>
      <c r="T49" s="129" t="str">
        <f>I48</f>
        <v>谷津Ｂ</v>
      </c>
      <c r="U49" s="130"/>
      <c r="V49" s="130"/>
      <c r="W49" s="131"/>
      <c r="X49" s="132" t="str">
        <f>I47</f>
        <v>MSS香澄Ｃ</v>
      </c>
      <c r="Y49" s="130"/>
      <c r="Z49" s="130"/>
      <c r="AA49" s="133"/>
      <c r="AB49" s="61"/>
      <c r="BD49" s="61"/>
    </row>
    <row r="50" spans="28:56" ht="15" customHeight="1">
      <c r="AB50" s="61"/>
      <c r="BD50" s="61"/>
    </row>
    <row r="51" spans="2:56" ht="16.5" thickBot="1">
      <c r="B51" s="62" t="s">
        <v>85</v>
      </c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AB51" s="61"/>
      <c r="AD51" s="63"/>
      <c r="AE51" s="63"/>
      <c r="AF51" s="128" t="s">
        <v>108</v>
      </c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1"/>
    </row>
    <row r="52" spans="2:56" s="63" customFormat="1" ht="12.75" customHeight="1">
      <c r="B52" s="134" t="s">
        <v>37</v>
      </c>
      <c r="C52" s="135"/>
      <c r="D52" s="135"/>
      <c r="E52" s="135"/>
      <c r="F52" s="135"/>
      <c r="G52" s="135"/>
      <c r="H52" s="135"/>
      <c r="I52" s="100" t="s">
        <v>36</v>
      </c>
      <c r="J52" s="101"/>
      <c r="K52" s="101"/>
      <c r="L52" s="101"/>
      <c r="M52" s="101"/>
      <c r="N52" s="101"/>
      <c r="O52" s="101"/>
      <c r="P52" s="101"/>
      <c r="Q52" s="101"/>
      <c r="R52" s="101"/>
      <c r="S52" s="102"/>
      <c r="T52" s="112" t="s">
        <v>115</v>
      </c>
      <c r="U52" s="113"/>
      <c r="V52" s="113"/>
      <c r="W52" s="113"/>
      <c r="X52" s="113"/>
      <c r="Y52" s="113"/>
      <c r="Z52" s="113"/>
      <c r="AA52" s="114"/>
      <c r="AB52" s="61"/>
      <c r="AC52" s="25"/>
      <c r="AD52" s="25"/>
      <c r="AE52" s="25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61"/>
    </row>
    <row r="53" spans="2:56" ht="12.75" customHeight="1">
      <c r="B53" s="64" t="s">
        <v>25</v>
      </c>
      <c r="C53" s="106" t="s">
        <v>41</v>
      </c>
      <c r="D53" s="106"/>
      <c r="E53" s="106"/>
      <c r="F53" s="106"/>
      <c r="G53" s="106"/>
      <c r="H53" s="106"/>
      <c r="I53" s="103" t="str">
        <f>B36</f>
        <v>MSS香澄Ｃ</v>
      </c>
      <c r="J53" s="104"/>
      <c r="K53" s="104"/>
      <c r="L53" s="105"/>
      <c r="M53" s="65"/>
      <c r="N53" s="66" t="s">
        <v>46</v>
      </c>
      <c r="O53" s="67"/>
      <c r="P53" s="103" t="str">
        <f>B38</f>
        <v>大久保Ａ</v>
      </c>
      <c r="Q53" s="104"/>
      <c r="R53" s="104"/>
      <c r="S53" s="107"/>
      <c r="T53" s="115" t="str">
        <f>P54</f>
        <v>大久保東</v>
      </c>
      <c r="U53" s="109"/>
      <c r="V53" s="109"/>
      <c r="W53" s="116"/>
      <c r="X53" s="108" t="str">
        <f>I54</f>
        <v>谷津Ｂ</v>
      </c>
      <c r="Y53" s="109"/>
      <c r="Z53" s="109"/>
      <c r="AA53" s="110"/>
      <c r="AB53" s="61"/>
      <c r="AF53" s="120" t="s">
        <v>109</v>
      </c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BD53" s="61"/>
    </row>
    <row r="54" spans="2:56" ht="12.75" customHeight="1">
      <c r="B54" s="64" t="s">
        <v>26</v>
      </c>
      <c r="C54" s="106" t="s">
        <v>42</v>
      </c>
      <c r="D54" s="106"/>
      <c r="E54" s="106"/>
      <c r="F54" s="106"/>
      <c r="G54" s="106"/>
      <c r="H54" s="106"/>
      <c r="I54" s="103" t="str">
        <f>B37</f>
        <v>谷津Ｂ</v>
      </c>
      <c r="J54" s="104"/>
      <c r="K54" s="104"/>
      <c r="L54" s="105"/>
      <c r="M54" s="65"/>
      <c r="N54" s="66" t="s">
        <v>46</v>
      </c>
      <c r="O54" s="67"/>
      <c r="P54" s="103" t="str">
        <f>B40</f>
        <v>大久保東</v>
      </c>
      <c r="Q54" s="104"/>
      <c r="R54" s="104"/>
      <c r="S54" s="107"/>
      <c r="T54" s="115" t="str">
        <f>P55</f>
        <v>東習志野Ａ</v>
      </c>
      <c r="U54" s="109"/>
      <c r="V54" s="109"/>
      <c r="W54" s="116"/>
      <c r="X54" s="108" t="str">
        <f>I53</f>
        <v>MSS香澄Ｃ</v>
      </c>
      <c r="Y54" s="109"/>
      <c r="Z54" s="109"/>
      <c r="AA54" s="110"/>
      <c r="AB54" s="61"/>
      <c r="AC54" s="63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BD54" s="61"/>
    </row>
    <row r="55" spans="2:56" ht="12.75" customHeight="1">
      <c r="B55" s="64" t="s">
        <v>86</v>
      </c>
      <c r="C55" s="106" t="s">
        <v>43</v>
      </c>
      <c r="D55" s="106"/>
      <c r="E55" s="106"/>
      <c r="F55" s="106"/>
      <c r="G55" s="106"/>
      <c r="H55" s="106"/>
      <c r="I55" s="103" t="str">
        <f>B36</f>
        <v>MSS香澄Ｃ</v>
      </c>
      <c r="J55" s="104"/>
      <c r="K55" s="104"/>
      <c r="L55" s="105"/>
      <c r="M55" s="65"/>
      <c r="N55" s="66" t="s">
        <v>46</v>
      </c>
      <c r="O55" s="67"/>
      <c r="P55" s="103" t="str">
        <f>B39</f>
        <v>東習志野Ａ</v>
      </c>
      <c r="Q55" s="104"/>
      <c r="R55" s="104"/>
      <c r="S55" s="107"/>
      <c r="T55" s="115" t="str">
        <f>I54</f>
        <v>谷津Ｂ</v>
      </c>
      <c r="U55" s="109"/>
      <c r="V55" s="109"/>
      <c r="W55" s="116"/>
      <c r="X55" s="108" t="str">
        <f>P53</f>
        <v>大久保Ａ</v>
      </c>
      <c r="Y55" s="109"/>
      <c r="Z55" s="109"/>
      <c r="AA55" s="110"/>
      <c r="AB55" s="61"/>
      <c r="AF55" s="120" t="s">
        <v>110</v>
      </c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BD55" s="61"/>
    </row>
    <row r="56" spans="2:56" ht="12.75" customHeight="1">
      <c r="B56" s="68" t="s">
        <v>87</v>
      </c>
      <c r="C56" s="106" t="s">
        <v>44</v>
      </c>
      <c r="D56" s="106"/>
      <c r="E56" s="106"/>
      <c r="F56" s="106"/>
      <c r="G56" s="106"/>
      <c r="H56" s="106"/>
      <c r="I56" s="103" t="str">
        <f>B38</f>
        <v>大久保Ａ</v>
      </c>
      <c r="J56" s="104"/>
      <c r="K56" s="104"/>
      <c r="L56" s="105"/>
      <c r="M56" s="69"/>
      <c r="N56" s="66" t="s">
        <v>46</v>
      </c>
      <c r="O56" s="70"/>
      <c r="P56" s="103" t="str">
        <f>B40</f>
        <v>大久保東</v>
      </c>
      <c r="Q56" s="104"/>
      <c r="R56" s="104"/>
      <c r="S56" s="107"/>
      <c r="T56" s="115" t="str">
        <f>I55</f>
        <v>MSS香澄Ｃ</v>
      </c>
      <c r="U56" s="109"/>
      <c r="V56" s="109"/>
      <c r="W56" s="116"/>
      <c r="X56" s="108" t="str">
        <f>P57</f>
        <v>東習志野Ａ</v>
      </c>
      <c r="Y56" s="109"/>
      <c r="Z56" s="109"/>
      <c r="AA56" s="110"/>
      <c r="AB56" s="61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BD56" s="61"/>
    </row>
    <row r="57" spans="2:56" ht="12.75" customHeight="1" thickBot="1">
      <c r="B57" s="71" t="s">
        <v>88</v>
      </c>
      <c r="C57" s="99" t="s">
        <v>45</v>
      </c>
      <c r="D57" s="99"/>
      <c r="E57" s="99"/>
      <c r="F57" s="99"/>
      <c r="G57" s="99"/>
      <c r="H57" s="99"/>
      <c r="I57" s="117" t="str">
        <f>B37</f>
        <v>谷津Ｂ</v>
      </c>
      <c r="J57" s="118"/>
      <c r="K57" s="118"/>
      <c r="L57" s="127"/>
      <c r="M57" s="72"/>
      <c r="N57" s="73" t="s">
        <v>46</v>
      </c>
      <c r="O57" s="74"/>
      <c r="P57" s="117" t="str">
        <f>B39</f>
        <v>東習志野Ａ</v>
      </c>
      <c r="Q57" s="118"/>
      <c r="R57" s="118"/>
      <c r="S57" s="119"/>
      <c r="T57" s="129" t="str">
        <f>I56</f>
        <v>大久保Ａ</v>
      </c>
      <c r="U57" s="130"/>
      <c r="V57" s="130"/>
      <c r="W57" s="131"/>
      <c r="X57" s="132" t="str">
        <f>P56</f>
        <v>大久保東</v>
      </c>
      <c r="Y57" s="130"/>
      <c r="Z57" s="130"/>
      <c r="AA57" s="133"/>
      <c r="AB57" s="61"/>
      <c r="BD57" s="61"/>
    </row>
    <row r="58" ht="16.5" customHeight="1"/>
    <row r="59" ht="16.5" customHeight="1"/>
    <row r="60" ht="16.5" customHeight="1"/>
  </sheetData>
  <sheetProtection/>
  <mergeCells count="259">
    <mergeCell ref="AV46:AY46"/>
    <mergeCell ref="AZ46:BC46"/>
    <mergeCell ref="AV47:AY47"/>
    <mergeCell ref="AZ47:BC47"/>
    <mergeCell ref="AE45:AJ45"/>
    <mergeCell ref="AK45:AN45"/>
    <mergeCell ref="AR45:AU45"/>
    <mergeCell ref="AV45:AY45"/>
    <mergeCell ref="AZ45:BC45"/>
    <mergeCell ref="AE46:AJ46"/>
    <mergeCell ref="AK46:AN46"/>
    <mergeCell ref="AR46:AU46"/>
    <mergeCell ref="AV28:AY28"/>
    <mergeCell ref="AZ28:BC28"/>
    <mergeCell ref="AV26:AY26"/>
    <mergeCell ref="AV25:AY25"/>
    <mergeCell ref="AZ25:BC25"/>
    <mergeCell ref="AV27:AY27"/>
    <mergeCell ref="B24:H24"/>
    <mergeCell ref="I24:S24"/>
    <mergeCell ref="AV29:AY29"/>
    <mergeCell ref="AD44:AJ44"/>
    <mergeCell ref="AK44:AU44"/>
    <mergeCell ref="AE29:AJ29"/>
    <mergeCell ref="AK29:AN29"/>
    <mergeCell ref="AR29:AU29"/>
    <mergeCell ref="AV44:BC44"/>
    <mergeCell ref="AE25:AJ25"/>
    <mergeCell ref="C27:H27"/>
    <mergeCell ref="AC34:AH34"/>
    <mergeCell ref="AZ29:BC29"/>
    <mergeCell ref="C25:H25"/>
    <mergeCell ref="I25:L25"/>
    <mergeCell ref="P25:S25"/>
    <mergeCell ref="AK25:AN25"/>
    <mergeCell ref="AZ27:BC27"/>
    <mergeCell ref="AE28:AJ28"/>
    <mergeCell ref="AK28:AN28"/>
    <mergeCell ref="AZ26:BC26"/>
    <mergeCell ref="AV20:AY20"/>
    <mergeCell ref="AZ20:BC20"/>
    <mergeCell ref="AV21:AY21"/>
    <mergeCell ref="AZ21:BC21"/>
    <mergeCell ref="AV24:BC24"/>
    <mergeCell ref="AR47:AU47"/>
    <mergeCell ref="C48:H48"/>
    <mergeCell ref="I48:L48"/>
    <mergeCell ref="P48:S48"/>
    <mergeCell ref="T48:W48"/>
    <mergeCell ref="I47:L47"/>
    <mergeCell ref="P47:S47"/>
    <mergeCell ref="X56:AA56"/>
    <mergeCell ref="C57:H57"/>
    <mergeCell ref="I57:L57"/>
    <mergeCell ref="P57:S57"/>
    <mergeCell ref="T57:W57"/>
    <mergeCell ref="X57:AA57"/>
    <mergeCell ref="C56:H56"/>
    <mergeCell ref="I56:L56"/>
    <mergeCell ref="P56:S56"/>
    <mergeCell ref="T56:W56"/>
    <mergeCell ref="X53:AA53"/>
    <mergeCell ref="B52:H52"/>
    <mergeCell ref="I52:S52"/>
    <mergeCell ref="C47:H47"/>
    <mergeCell ref="I49:L49"/>
    <mergeCell ref="P49:S49"/>
    <mergeCell ref="T49:W49"/>
    <mergeCell ref="X49:AA49"/>
    <mergeCell ref="C49:H49"/>
    <mergeCell ref="C54:H54"/>
    <mergeCell ref="I54:L54"/>
    <mergeCell ref="P54:S54"/>
    <mergeCell ref="T54:W54"/>
    <mergeCell ref="C53:H53"/>
    <mergeCell ref="I53:L53"/>
    <mergeCell ref="P53:S53"/>
    <mergeCell ref="T53:W53"/>
    <mergeCell ref="C55:H55"/>
    <mergeCell ref="I55:L55"/>
    <mergeCell ref="P55:S55"/>
    <mergeCell ref="T55:W55"/>
    <mergeCell ref="AE26:AJ26"/>
    <mergeCell ref="AE21:AJ21"/>
    <mergeCell ref="T24:AA24"/>
    <mergeCell ref="AD39:AF39"/>
    <mergeCell ref="AG37:AI37"/>
    <mergeCell ref="AJ37:AL37"/>
    <mergeCell ref="AK24:AU24"/>
    <mergeCell ref="AE27:AJ27"/>
    <mergeCell ref="AR28:AU28"/>
    <mergeCell ref="AD24:AJ24"/>
    <mergeCell ref="X28:AA28"/>
    <mergeCell ref="T29:W29"/>
    <mergeCell ref="C29:H29"/>
    <mergeCell ref="I29:L29"/>
    <mergeCell ref="P29:S29"/>
    <mergeCell ref="C28:H28"/>
    <mergeCell ref="B39:D39"/>
    <mergeCell ref="B37:D37"/>
    <mergeCell ref="H37:J37"/>
    <mergeCell ref="Q35:S35"/>
    <mergeCell ref="N39:P39"/>
    <mergeCell ref="B38:D38"/>
    <mergeCell ref="K38:M38"/>
    <mergeCell ref="K35:M35"/>
    <mergeCell ref="H35:J35"/>
    <mergeCell ref="N35:P35"/>
    <mergeCell ref="B36:D36"/>
    <mergeCell ref="E36:G36"/>
    <mergeCell ref="E35:G35"/>
    <mergeCell ref="X26:AA26"/>
    <mergeCell ref="T45:W45"/>
    <mergeCell ref="X45:AA45"/>
    <mergeCell ref="C46:H46"/>
    <mergeCell ref="I46:L46"/>
    <mergeCell ref="P46:S46"/>
    <mergeCell ref="T46:W46"/>
    <mergeCell ref="B44:H44"/>
    <mergeCell ref="I44:S44"/>
    <mergeCell ref="B35:D35"/>
    <mergeCell ref="I19:L19"/>
    <mergeCell ref="I27:L27"/>
    <mergeCell ref="P27:S27"/>
    <mergeCell ref="I26:L26"/>
    <mergeCell ref="P26:S26"/>
    <mergeCell ref="P20:S20"/>
    <mergeCell ref="I20:L20"/>
    <mergeCell ref="X17:AA17"/>
    <mergeCell ref="X18:AA18"/>
    <mergeCell ref="AK17:AN17"/>
    <mergeCell ref="AR17:AU17"/>
    <mergeCell ref="AZ18:BC18"/>
    <mergeCell ref="T27:W27"/>
    <mergeCell ref="AR25:AU25"/>
    <mergeCell ref="AK26:AN26"/>
    <mergeCell ref="AR26:AU26"/>
    <mergeCell ref="AR19:AU19"/>
    <mergeCell ref="AK27:AN27"/>
    <mergeCell ref="AR27:AU27"/>
    <mergeCell ref="X27:AA27"/>
    <mergeCell ref="T26:W26"/>
    <mergeCell ref="AS7:AU7"/>
    <mergeCell ref="AD16:AJ16"/>
    <mergeCell ref="AK16:AU16"/>
    <mergeCell ref="AV16:BC16"/>
    <mergeCell ref="AG7:AI7"/>
    <mergeCell ref="AJ7:AL7"/>
    <mergeCell ref="AM7:AO7"/>
    <mergeCell ref="AP7:AR7"/>
    <mergeCell ref="A32:H32"/>
    <mergeCell ref="AE18:AJ18"/>
    <mergeCell ref="AK18:AN18"/>
    <mergeCell ref="AR18:AU18"/>
    <mergeCell ref="AK21:AN21"/>
    <mergeCell ref="P18:S18"/>
    <mergeCell ref="P19:S19"/>
    <mergeCell ref="I28:L28"/>
    <mergeCell ref="P28:S28"/>
    <mergeCell ref="T28:W28"/>
    <mergeCell ref="N7:P7"/>
    <mergeCell ref="Q7:S7"/>
    <mergeCell ref="B8:D8"/>
    <mergeCell ref="B9:D9"/>
    <mergeCell ref="E8:G8"/>
    <mergeCell ref="B7:D7"/>
    <mergeCell ref="AD7:AF7"/>
    <mergeCell ref="AM10:AO10"/>
    <mergeCell ref="AD11:AF11"/>
    <mergeCell ref="A4:H4"/>
    <mergeCell ref="AD8:AF8"/>
    <mergeCell ref="AG8:AI8"/>
    <mergeCell ref="AC4:AJ4"/>
    <mergeCell ref="AD9:AF9"/>
    <mergeCell ref="AJ9:AL9"/>
    <mergeCell ref="K10:M10"/>
    <mergeCell ref="B11:D11"/>
    <mergeCell ref="A1:AB1"/>
    <mergeCell ref="AD10:AF10"/>
    <mergeCell ref="I18:L18"/>
    <mergeCell ref="C17:H17"/>
    <mergeCell ref="C18:H18"/>
    <mergeCell ref="E7:G7"/>
    <mergeCell ref="H7:J7"/>
    <mergeCell ref="K7:M7"/>
    <mergeCell ref="AC1:BD1"/>
    <mergeCell ref="H9:J9"/>
    <mergeCell ref="Q12:S12"/>
    <mergeCell ref="N11:P11"/>
    <mergeCell ref="C26:H26"/>
    <mergeCell ref="C20:H20"/>
    <mergeCell ref="B16:H16"/>
    <mergeCell ref="C19:H19"/>
    <mergeCell ref="I21:L21"/>
    <mergeCell ref="P17:S17"/>
    <mergeCell ref="B10:D10"/>
    <mergeCell ref="X29:AA29"/>
    <mergeCell ref="T47:W47"/>
    <mergeCell ref="X47:AA47"/>
    <mergeCell ref="X48:AA48"/>
    <mergeCell ref="B41:AA41"/>
    <mergeCell ref="B40:D40"/>
    <mergeCell ref="T44:AA44"/>
    <mergeCell ref="C45:H45"/>
    <mergeCell ref="I45:L45"/>
    <mergeCell ref="P45:S45"/>
    <mergeCell ref="AK47:AN47"/>
    <mergeCell ref="X46:AA46"/>
    <mergeCell ref="AJ39:AL39"/>
    <mergeCell ref="AF55:AH56"/>
    <mergeCell ref="AF53:AH54"/>
    <mergeCell ref="AF51:AH52"/>
    <mergeCell ref="AI51:AP52"/>
    <mergeCell ref="AI53:AP54"/>
    <mergeCell ref="X55:AA55"/>
    <mergeCell ref="X54:AA54"/>
    <mergeCell ref="AD40:AF40"/>
    <mergeCell ref="AM40:AO40"/>
    <mergeCell ref="Q40:S40"/>
    <mergeCell ref="AD37:AF37"/>
    <mergeCell ref="AD38:AF38"/>
    <mergeCell ref="AZ19:BC19"/>
    <mergeCell ref="AK19:AN19"/>
    <mergeCell ref="AI55:AP56"/>
    <mergeCell ref="P21:S21"/>
    <mergeCell ref="AG38:AI38"/>
    <mergeCell ref="T25:W25"/>
    <mergeCell ref="X25:AA25"/>
    <mergeCell ref="AE47:AJ47"/>
    <mergeCell ref="T52:AA52"/>
    <mergeCell ref="AM37:AO37"/>
    <mergeCell ref="T19:W19"/>
    <mergeCell ref="T20:W20"/>
    <mergeCell ref="AR21:AU21"/>
    <mergeCell ref="AV19:AY19"/>
    <mergeCell ref="T21:W21"/>
    <mergeCell ref="X20:AA20"/>
    <mergeCell ref="X21:AA21"/>
    <mergeCell ref="AE19:AJ19"/>
    <mergeCell ref="B12:D12"/>
    <mergeCell ref="AD13:BC13"/>
    <mergeCell ref="T16:AA16"/>
    <mergeCell ref="T18:W18"/>
    <mergeCell ref="T17:W17"/>
    <mergeCell ref="B13:AA13"/>
    <mergeCell ref="AV17:AY17"/>
    <mergeCell ref="AZ17:BC17"/>
    <mergeCell ref="AV18:AY18"/>
    <mergeCell ref="AE17:AJ17"/>
    <mergeCell ref="AS12:AU12"/>
    <mergeCell ref="AP11:AR11"/>
    <mergeCell ref="AD12:AF12"/>
    <mergeCell ref="C21:H21"/>
    <mergeCell ref="I16:S16"/>
    <mergeCell ref="I17:L17"/>
    <mergeCell ref="AE20:AJ20"/>
    <mergeCell ref="AK20:AN20"/>
    <mergeCell ref="AR20:AU20"/>
    <mergeCell ref="X19:AA19"/>
  </mergeCells>
  <printOptions horizontalCentered="1"/>
  <pageMargins left="0.3937007874015748" right="0.1968503937007874" top="0.3937007874015748" bottom="0.31496062992125984" header="0.1968503937007874" footer="0.1574803149606299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6200396</dc:creator>
  <cp:keywords/>
  <dc:description/>
  <cp:lastModifiedBy>yukihiro-ohshima</cp:lastModifiedBy>
  <cp:lastPrinted>2017-11-18T09:56:48Z</cp:lastPrinted>
  <dcterms:created xsi:type="dcterms:W3CDTF">2010-09-18T01:50:18Z</dcterms:created>
  <dcterms:modified xsi:type="dcterms:W3CDTF">2017-11-27T00:14:04Z</dcterms:modified>
  <cp:category/>
  <cp:version/>
  <cp:contentType/>
  <cp:contentStatus/>
</cp:coreProperties>
</file>