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要綱" sheetId="1" r:id="rId1"/>
    <sheet name="1組" sheetId="2" r:id="rId2"/>
    <sheet name="2組 " sheetId="3" r:id="rId3"/>
    <sheet name="上位トーナメント" sheetId="4" r:id="rId4"/>
    <sheet name="チャレンジトーナメント" sheetId="5" r:id="rId5"/>
    <sheet name="試合結果報告書" sheetId="6" r:id="rId6"/>
  </sheets>
  <definedNames>
    <definedName name="_xlnm.Print_Area" localSheetId="0">'要綱'!$A$1:$X$36</definedName>
  </definedNames>
  <calcPr fullCalcOnLoad="1"/>
</workbook>
</file>

<file path=xl/sharedStrings.xml><?xml version="1.0" encoding="utf-8"?>
<sst xmlns="http://schemas.openxmlformats.org/spreadsheetml/2006/main" count="333" uniqueCount="196">
  <si>
    <t>勝</t>
  </si>
  <si>
    <t>分</t>
  </si>
  <si>
    <t>勝点</t>
  </si>
  <si>
    <t>得点</t>
  </si>
  <si>
    <t>失点</t>
  </si>
  <si>
    <t>得失点</t>
  </si>
  <si>
    <t>順位</t>
  </si>
  <si>
    <t>負</t>
  </si>
  <si>
    <t>対</t>
  </si>
  <si>
    <t>審判</t>
  </si>
  <si>
    <t>対戦</t>
  </si>
  <si>
    <t>開始時間</t>
  </si>
  <si>
    <t>試合順</t>
  </si>
  <si>
    <t>②</t>
  </si>
  <si>
    <t>少年サッカー場</t>
  </si>
  <si>
    <t>主管</t>
  </si>
  <si>
    <t>対象学年</t>
  </si>
  <si>
    <t>日程・会場</t>
  </si>
  <si>
    <t>参加資格</t>
  </si>
  <si>
    <t>8人（登録者の数に制限なし）</t>
  </si>
  <si>
    <t>自由な選手交代（再出場可）</t>
  </si>
  <si>
    <t>20分間（10-5-10）</t>
  </si>
  <si>
    <t>検定4号球（各チーム持ちより）</t>
  </si>
  <si>
    <t>レッドカード1枚で次の1試合出場停止</t>
  </si>
  <si>
    <t>イエローカード2枚で次の1試合出場停止</t>
  </si>
  <si>
    <t>(1)　競技者の数</t>
  </si>
  <si>
    <t>①</t>
  </si>
  <si>
    <t>⑥</t>
  </si>
  <si>
    <t>③</t>
  </si>
  <si>
    <t>④</t>
  </si>
  <si>
    <t>⑤</t>
  </si>
  <si>
    <t>(2)　競技者の交代</t>
  </si>
  <si>
    <t>(3)　競技時間</t>
  </si>
  <si>
    <t>(4)　使用球</t>
  </si>
  <si>
    <t>(5)　出場停止</t>
  </si>
  <si>
    <t>(6)　その他</t>
  </si>
  <si>
    <t>8人制サッカールールによる</t>
  </si>
  <si>
    <t>運営方法</t>
  </si>
  <si>
    <t>参加費</t>
  </si>
  <si>
    <t>表彰</t>
  </si>
  <si>
    <t>リーグ戦の勝点は勝:3点、分:1点、負:0点とし、勝敗の決定方法は</t>
  </si>
  <si>
    <t>勝点の多いチーム、得失点の差で得点の多いチーム、総得点の多いチーム、</t>
  </si>
  <si>
    <t>直接対戦にて勝利しているチームの順位による</t>
  </si>
  <si>
    <t>それでも決しない場合はPK方式により決定する（PK方式は3人とする）</t>
  </si>
  <si>
    <t>1チーム　5,000円</t>
  </si>
  <si>
    <t>U-9（小学校3年生）</t>
  </si>
  <si>
    <t>競技規則</t>
  </si>
  <si>
    <t>試合結果報告書</t>
  </si>
  <si>
    <t>※チーム名、背番号、氏名の後に○数字で何回目かを記入！</t>
  </si>
  <si>
    <t>報告・警告等</t>
  </si>
  <si>
    <t>少年サッカー場2面</t>
  </si>
  <si>
    <t>⑦</t>
  </si>
  <si>
    <t>対戦</t>
  </si>
  <si>
    <t>第1節</t>
  </si>
  <si>
    <t>(2)　スポーツ安全保険に加入済みであること</t>
  </si>
  <si>
    <t>2組</t>
  </si>
  <si>
    <t>例：南葛FC 10番 大空　翼②</t>
  </si>
  <si>
    <t>参加チームを2組に分け、予選リーグを行う</t>
  </si>
  <si>
    <t>①の勝ち</t>
  </si>
  <si>
    <t>①の負け</t>
  </si>
  <si>
    <t>②の勝ち</t>
  </si>
  <si>
    <t>②の負け</t>
  </si>
  <si>
    <t>Aコート</t>
  </si>
  <si>
    <t>Bコート</t>
  </si>
  <si>
    <t xml:space="preserve"> (予備日)</t>
  </si>
  <si>
    <t>優勝・準優勝・3位(2チーム)</t>
  </si>
  <si>
    <t>大久保東</t>
  </si>
  <si>
    <t>東習志野</t>
  </si>
  <si>
    <t>MSS・香澄</t>
  </si>
  <si>
    <t>参加チーム数</t>
  </si>
  <si>
    <t>向　　山</t>
  </si>
  <si>
    <t>鷺　　沼</t>
  </si>
  <si>
    <t>谷　　津</t>
  </si>
  <si>
    <t>大 久 保</t>
  </si>
  <si>
    <t>藤　　崎</t>
  </si>
  <si>
    <t>秋　　津</t>
  </si>
  <si>
    <t>審判</t>
  </si>
  <si>
    <t>予選リーグ</t>
  </si>
  <si>
    <t>順位トーナメント</t>
  </si>
  <si>
    <t>⑧</t>
  </si>
  <si>
    <t>1組</t>
  </si>
  <si>
    <t>少年サッカー場　Aコート</t>
  </si>
  <si>
    <t>2組6位</t>
  </si>
  <si>
    <t>少年サッカー場　Bコート</t>
  </si>
  <si>
    <t>その他</t>
  </si>
  <si>
    <t>各クラブ2名7:30集合で会場設営をお願いいたします。また、選手については8：00まで駐車場が開きませんので8：00以降の集合にご協力お願いいたします。</t>
  </si>
  <si>
    <t>1組</t>
  </si>
  <si>
    <t>―</t>
  </si>
  <si>
    <t>1組1位</t>
  </si>
  <si>
    <t>1組2位</t>
  </si>
  <si>
    <t>2組1位</t>
  </si>
  <si>
    <t>2組2位</t>
  </si>
  <si>
    <t>―</t>
  </si>
  <si>
    <t>2組5位</t>
  </si>
  <si>
    <t>2組4位</t>
  </si>
  <si>
    <t>1組5位</t>
  </si>
  <si>
    <t>1組6位</t>
  </si>
  <si>
    <t>1組4位</t>
  </si>
  <si>
    <t>①</t>
  </si>
  <si>
    <t>―</t>
  </si>
  <si>
    <t>2019年度　ライオンズ杯（3年生の部）</t>
  </si>
  <si>
    <t>少年サッカー場2面　（予選リーグ）</t>
  </si>
  <si>
    <t>少年サッカー場3面　（予選リーグ）</t>
  </si>
  <si>
    <t>少年サッカー場4面　（予選リーグ）</t>
  </si>
  <si>
    <t>少年サッカー場2面　（決勝トーナメント・順位トーナメント）</t>
  </si>
  <si>
    <t>第2節</t>
  </si>
  <si>
    <t>第3節</t>
  </si>
  <si>
    <t>③</t>
  </si>
  <si>
    <t>④</t>
  </si>
  <si>
    <t>⑤</t>
  </si>
  <si>
    <t>②</t>
  </si>
  <si>
    <t>1組7位</t>
  </si>
  <si>
    <t>④の勝ち</t>
  </si>
  <si>
    <t>①</t>
  </si>
  <si>
    <t>③</t>
  </si>
  <si>
    <t>④</t>
  </si>
  <si>
    <t>⑤</t>
  </si>
  <si>
    <t>⑥</t>
  </si>
  <si>
    <t>③の負け</t>
  </si>
  <si>
    <t>④の負け</t>
  </si>
  <si>
    <t>③の勝ち</t>
  </si>
  <si>
    <t>⑦</t>
  </si>
  <si>
    <t>⑥</t>
  </si>
  <si>
    <t>⑦</t>
  </si>
  <si>
    <t>MSS香澄　Y</t>
  </si>
  <si>
    <t>MSS香澄G</t>
  </si>
  <si>
    <t>東習 B</t>
  </si>
  <si>
    <t>東習 A</t>
  </si>
  <si>
    <t>谷津 A</t>
  </si>
  <si>
    <t>谷津 B</t>
  </si>
  <si>
    <t>鷺沼 A</t>
  </si>
  <si>
    <t>鷺沼 B</t>
  </si>
  <si>
    <t>藤崎 A</t>
  </si>
  <si>
    <t>藤崎 B</t>
  </si>
  <si>
    <t>大久保東</t>
  </si>
  <si>
    <t>大久保</t>
  </si>
  <si>
    <t>向山</t>
  </si>
  <si>
    <t>1組3位</t>
  </si>
  <si>
    <t>2組3位</t>
  </si>
  <si>
    <t>(1)　習志野市サッカー協会第4種に所属している事</t>
  </si>
  <si>
    <t>予選リーグの順位に応じて順位トーナメント・リーグ戦を行い、最終順位を決定する</t>
  </si>
  <si>
    <t>①</t>
  </si>
  <si>
    <t>②</t>
  </si>
  <si>
    <t>③</t>
  </si>
  <si>
    <t>④</t>
  </si>
  <si>
    <t>順位リーグ</t>
  </si>
  <si>
    <t>【　Aコート　】</t>
  </si>
  <si>
    <t>【　Bコート　】</t>
  </si>
  <si>
    <t>習志野市サッカー協会第4種委員会　 ・習志野MSS・香澄</t>
  </si>
  <si>
    <t>本部・審判部</t>
  </si>
  <si>
    <t>試合は主審1名、副審2名、第4の審判1名の4名行う。</t>
  </si>
  <si>
    <t>審判員の打合せは前の試合のハーフタイムに行うこと。</t>
  </si>
  <si>
    <t>開催日</t>
  </si>
  <si>
    <t>　　　　／　　　　／　　　　</t>
  </si>
  <si>
    <t>少年サッカー場</t>
  </si>
  <si>
    <t>1-1</t>
  </si>
  <si>
    <t>1-2</t>
  </si>
  <si>
    <t>1-3</t>
  </si>
  <si>
    <t>1-4</t>
  </si>
  <si>
    <t>1-5</t>
  </si>
  <si>
    <t>1-6</t>
  </si>
  <si>
    <t>1-7</t>
  </si>
  <si>
    <t>2-2</t>
  </si>
  <si>
    <t>2-3</t>
  </si>
  <si>
    <t>2-4</t>
  </si>
  <si>
    <t>2-5</t>
  </si>
  <si>
    <t>2-6</t>
  </si>
  <si>
    <t>2-7</t>
  </si>
  <si>
    <t>2-1</t>
  </si>
  <si>
    <t>2-8</t>
  </si>
  <si>
    <t>①-1</t>
  </si>
  <si>
    <t>①-2</t>
  </si>
  <si>
    <t>①-3</t>
  </si>
  <si>
    <t>①-4</t>
  </si>
  <si>
    <t>①-5</t>
  </si>
  <si>
    <t>①-6</t>
  </si>
  <si>
    <t>①-7</t>
  </si>
  <si>
    <t>②-1</t>
  </si>
  <si>
    <t>②-2</t>
  </si>
  <si>
    <t>②-3</t>
  </si>
  <si>
    <t>②-4</t>
  </si>
  <si>
    <t>②-5</t>
  </si>
  <si>
    <t>②-6</t>
  </si>
  <si>
    <t>②-7</t>
  </si>
  <si>
    <t>③-1</t>
  </si>
  <si>
    <t>③-2</t>
  </si>
  <si>
    <t>③-3</t>
  </si>
  <si>
    <t>③-4</t>
  </si>
  <si>
    <t>③-5</t>
  </si>
  <si>
    <t>③-6</t>
  </si>
  <si>
    <t>③-7</t>
  </si>
  <si>
    <t>(3)　各チームは受付時に監督証、選手証の確認を受ける事。</t>
  </si>
  <si>
    <t>(4)　各チームは試合開始30分前までにメンバー表を提出する事。</t>
  </si>
  <si>
    <t>会場受付で審判証を提示、確認を受ける事。</t>
  </si>
  <si>
    <t>審判割当表に基づき習志野市サッカー協会第4種委員会審判部が認めた服装で行う。</t>
  </si>
  <si>
    <r>
      <t>駐車場については、体育館横の臨時駐車場に駐車願います。</t>
    </r>
    <r>
      <rPr>
        <u val="single"/>
        <sz val="10"/>
        <rFont val="ＭＳ ゴシック"/>
        <family val="3"/>
      </rPr>
      <t>各クラブ1チーム3台を厳守願います。</t>
    </r>
    <r>
      <rPr>
        <sz val="10"/>
        <rFont val="ＭＳ ゴシック"/>
        <family val="3"/>
      </rPr>
      <t>（車のフロント部にチーム名を掲示し、本部に駐車台数表を提出の事）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</si>
</sst>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  <numFmt numFmtId="178" formatCode="h:mm;@"/>
    <numFmt numFmtId="179" formatCode="[$-F800]dddd\,\ mmmm\ dd\,\ yyyy"/>
    <numFmt numFmtId="180" formatCode="yyyy&quot;年&quot;m&quot;月&quot;d&quot;日&quot;;@"/>
    <numFmt numFmtId="181" formatCode="yyyy&quot;年&quot;m&quot;月&quot;d&quot;日&quot;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color indexed="9"/>
      <name val="ＭＳ ゴシック"/>
      <family val="3"/>
    </font>
    <font>
      <b/>
      <sz val="12"/>
      <name val="ＭＳ ゴシック"/>
      <family val="3"/>
    </font>
    <font>
      <b/>
      <sz val="11"/>
      <name val="ＭＳ Ｐゴシック"/>
      <family val="3"/>
    </font>
    <font>
      <u val="single"/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dashDotDot"/>
      <right/>
      <top/>
      <bottom style="dashDotDot"/>
    </border>
    <border>
      <left/>
      <right/>
      <top/>
      <bottom style="dashDotDot"/>
    </border>
    <border>
      <left/>
      <right style="dashDotDot"/>
      <top/>
      <bottom style="dashDotDot"/>
    </border>
    <border>
      <left style="dashDotDot"/>
      <right/>
      <top style="dashDotDot"/>
      <bottom/>
    </border>
    <border>
      <left style="dashDotDot"/>
      <right/>
      <top/>
      <bottom/>
    </border>
    <border>
      <left/>
      <right style="dashDotDot"/>
      <top/>
      <bottom/>
    </border>
    <border>
      <left style="thin"/>
      <right style="thin"/>
      <top style="thin"/>
      <bottom/>
    </border>
    <border>
      <left/>
      <right/>
      <top/>
      <bottom style="double"/>
    </border>
  </borders>
  <cellStyleXfs count="67">
    <xf numFmtId="176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176" fontId="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7" fillId="4" borderId="0" applyNumberFormat="0" applyBorder="0" applyAlignment="0" applyProtection="0"/>
  </cellStyleXfs>
  <cellXfs count="216">
    <xf numFmtId="176" fontId="0" fillId="0" borderId="0" xfId="0" applyAlignment="1">
      <alignment vertical="center"/>
    </xf>
    <xf numFmtId="176" fontId="4" fillId="0" borderId="10" xfId="61" applyFont="1" applyFill="1" applyBorder="1" applyAlignment="1" applyProtection="1">
      <alignment horizontal="left" vertical="center" shrinkToFit="1"/>
      <protection/>
    </xf>
    <xf numFmtId="176" fontId="3" fillId="0" borderId="0" xfId="61" applyFont="1" applyFill="1" applyAlignment="1" applyProtection="1">
      <alignment horizontal="center" vertical="center" shrinkToFit="1"/>
      <protection/>
    </xf>
    <xf numFmtId="176" fontId="3" fillId="0" borderId="11" xfId="63" applyFont="1" applyFill="1" applyBorder="1" applyAlignment="1" applyProtection="1">
      <alignment horizontal="center" vertical="center" shrinkToFit="1"/>
      <protection/>
    </xf>
    <xf numFmtId="176" fontId="3" fillId="0" borderId="0" xfId="63" applyFont="1" applyFill="1" applyAlignment="1" applyProtection="1">
      <alignment horizontal="center" vertical="center" shrinkToFit="1"/>
      <protection/>
    </xf>
    <xf numFmtId="176" fontId="3" fillId="0" borderId="0" xfId="63" applyFont="1" applyFill="1" applyBorder="1" applyAlignment="1" applyProtection="1">
      <alignment horizontal="center" vertical="center" shrinkToFit="1"/>
      <protection/>
    </xf>
    <xf numFmtId="176" fontId="3" fillId="0" borderId="0" xfId="64" applyFont="1" applyFill="1" applyAlignment="1" applyProtection="1">
      <alignment horizontal="center" vertical="center" shrinkToFit="1"/>
      <protection/>
    </xf>
    <xf numFmtId="176" fontId="3" fillId="0" borderId="0" xfId="64" applyFont="1" applyFill="1" applyAlignment="1" applyProtection="1">
      <alignment horizontal="center" vertical="center" textRotation="255" shrinkToFit="1"/>
      <protection/>
    </xf>
    <xf numFmtId="176" fontId="3" fillId="0" borderId="0" xfId="61" applyFont="1" applyFill="1" applyAlignment="1" applyProtection="1">
      <alignment horizontal="left" vertical="center" shrinkToFit="1"/>
      <protection/>
    </xf>
    <xf numFmtId="176" fontId="3" fillId="0" borderId="0" xfId="61" applyFont="1" applyFill="1" applyAlignment="1" applyProtection="1">
      <alignment vertical="center" shrinkToFit="1"/>
      <protection/>
    </xf>
    <xf numFmtId="0" fontId="3" fillId="0" borderId="0" xfId="61" applyNumberFormat="1" applyFont="1" applyFill="1" applyAlignment="1" applyProtection="1">
      <alignment horizontal="center" vertical="center" shrinkToFit="1"/>
      <protection/>
    </xf>
    <xf numFmtId="176" fontId="3" fillId="0" borderId="0" xfId="61" applyFont="1" applyFill="1" applyAlignment="1" applyProtection="1">
      <alignment horizontal="distributed" vertical="center" shrinkToFit="1"/>
      <protection/>
    </xf>
    <xf numFmtId="0" fontId="7" fillId="24" borderId="12" xfId="65" applyNumberFormat="1" applyFont="1" applyFill="1" applyBorder="1" applyAlignment="1" applyProtection="1">
      <alignment horizontal="center" vertical="center" shrinkToFit="1"/>
      <protection/>
    </xf>
    <xf numFmtId="0" fontId="7" fillId="24" borderId="13" xfId="65" applyNumberFormat="1" applyFont="1" applyFill="1" applyBorder="1" applyAlignment="1" applyProtection="1">
      <alignment horizontal="center" vertical="center" shrinkToFit="1"/>
      <protection/>
    </xf>
    <xf numFmtId="0" fontId="3" fillId="0" borderId="0" xfId="64" applyNumberFormat="1" applyFont="1" applyFill="1" applyBorder="1" applyAlignment="1" applyProtection="1">
      <alignment horizontal="center" vertical="center" shrinkToFit="1"/>
      <protection/>
    </xf>
    <xf numFmtId="0" fontId="3" fillId="0" borderId="0" xfId="64" applyNumberFormat="1" applyFont="1" applyFill="1" applyAlignment="1" applyProtection="1">
      <alignment horizontal="center" vertical="center" shrinkToFit="1"/>
      <protection/>
    </xf>
    <xf numFmtId="0" fontId="3" fillId="0" borderId="10" xfId="64" applyNumberFormat="1" applyFont="1" applyFill="1" applyBorder="1" applyAlignment="1" applyProtection="1">
      <alignment horizontal="center" vertical="top" shrinkToFit="1"/>
      <protection/>
    </xf>
    <xf numFmtId="0" fontId="3" fillId="0" borderId="0" xfId="64" applyNumberFormat="1" applyFont="1" applyFill="1" applyAlignment="1" applyProtection="1">
      <alignment horizontal="center" vertical="top" shrinkToFit="1"/>
      <protection/>
    </xf>
    <xf numFmtId="0" fontId="3" fillId="0" borderId="0" xfId="64" applyNumberFormat="1" applyFont="1" applyFill="1" applyBorder="1" applyAlignment="1" applyProtection="1">
      <alignment horizontal="center" shrinkToFit="1"/>
      <protection/>
    </xf>
    <xf numFmtId="0" fontId="3" fillId="0" borderId="10" xfId="64" applyNumberFormat="1" applyFont="1" applyFill="1" applyBorder="1" applyAlignment="1" applyProtection="1">
      <alignment horizontal="center" shrinkToFit="1"/>
      <protection/>
    </xf>
    <xf numFmtId="0" fontId="3" fillId="0" borderId="12" xfId="64" applyNumberFormat="1" applyFont="1" applyFill="1" applyBorder="1" applyAlignment="1" applyProtection="1">
      <alignment horizontal="center" shrinkToFit="1"/>
      <protection/>
    </xf>
    <xf numFmtId="0" fontId="3" fillId="0" borderId="0" xfId="64" applyNumberFormat="1" applyFont="1" applyFill="1" applyBorder="1" applyAlignment="1" applyProtection="1">
      <alignment vertical="center" shrinkToFit="1"/>
      <protection/>
    </xf>
    <xf numFmtId="0" fontId="3" fillId="0" borderId="0" xfId="64" applyNumberFormat="1" applyFont="1" applyFill="1" applyBorder="1" applyAlignment="1" applyProtection="1">
      <alignment horizontal="center" vertical="top" shrinkToFit="1"/>
      <protection/>
    </xf>
    <xf numFmtId="0" fontId="3" fillId="0" borderId="14" xfId="64" applyNumberFormat="1" applyFont="1" applyFill="1" applyBorder="1" applyAlignment="1" applyProtection="1">
      <alignment horizontal="center" vertical="top" shrinkToFit="1"/>
      <protection/>
    </xf>
    <xf numFmtId="0" fontId="3" fillId="0" borderId="0" xfId="61" applyNumberFormat="1" applyFont="1" applyFill="1" applyBorder="1" applyAlignment="1" applyProtection="1">
      <alignment vertical="center" shrinkToFit="1"/>
      <protection/>
    </xf>
    <xf numFmtId="0" fontId="7" fillId="0" borderId="11" xfId="64" applyNumberFormat="1" applyFont="1" applyFill="1" applyBorder="1" applyAlignment="1" applyProtection="1">
      <alignment horizontal="center" vertical="center" shrinkToFit="1"/>
      <protection/>
    </xf>
    <xf numFmtId="0" fontId="3" fillId="0" borderId="11" xfId="64" applyNumberFormat="1" applyFont="1" applyFill="1" applyBorder="1" applyAlignment="1" applyProtection="1">
      <alignment horizontal="center" vertical="center" shrinkToFit="1"/>
      <protection/>
    </xf>
    <xf numFmtId="176" fontId="3" fillId="0" borderId="13" xfId="64" applyFont="1" applyFill="1" applyBorder="1" applyAlignment="1" applyProtection="1">
      <alignment horizontal="center" vertical="center" shrinkToFit="1"/>
      <protection/>
    </xf>
    <xf numFmtId="176" fontId="3" fillId="0" borderId="15" xfId="64" applyFont="1" applyFill="1" applyBorder="1" applyAlignment="1" applyProtection="1">
      <alignment horizontal="center" vertical="center" shrinkToFit="1"/>
      <protection/>
    </xf>
    <xf numFmtId="0" fontId="4" fillId="0" borderId="10" xfId="64" applyNumberFormat="1" applyFont="1" applyFill="1" applyBorder="1" applyAlignment="1" applyProtection="1">
      <alignment vertical="center" shrinkToFit="1"/>
      <protection/>
    </xf>
    <xf numFmtId="0" fontId="4" fillId="0" borderId="0" xfId="64" applyNumberFormat="1" applyFont="1" applyFill="1" applyBorder="1" applyAlignment="1" applyProtection="1">
      <alignment horizontal="left" vertical="center" shrinkToFit="1"/>
      <protection/>
    </xf>
    <xf numFmtId="0" fontId="4" fillId="0" borderId="0" xfId="64" applyNumberFormat="1" applyFont="1" applyFill="1" applyBorder="1" applyAlignment="1" applyProtection="1">
      <alignment vertical="center" shrinkToFit="1"/>
      <protection/>
    </xf>
    <xf numFmtId="0" fontId="4" fillId="0" borderId="0" xfId="64" applyNumberFormat="1" applyFont="1" applyFill="1" applyBorder="1" applyAlignment="1" applyProtection="1">
      <alignment vertical="center"/>
      <protection/>
    </xf>
    <xf numFmtId="0" fontId="3" fillId="0" borderId="11" xfId="64" applyNumberFormat="1" applyFont="1" applyFill="1" applyBorder="1" applyAlignment="1" applyProtection="1">
      <alignment vertical="center" shrinkToFit="1"/>
      <protection/>
    </xf>
    <xf numFmtId="0" fontId="0" fillId="0" borderId="0" xfId="60" applyNumberFormat="1" applyFill="1" applyAlignment="1">
      <alignment horizontal="center" vertical="center"/>
      <protection/>
    </xf>
    <xf numFmtId="176" fontId="5" fillId="0" borderId="16" xfId="61" applyFont="1" applyFill="1" applyBorder="1" applyAlignment="1" applyProtection="1">
      <alignment horizontal="center" vertical="center" shrinkToFit="1"/>
      <protection/>
    </xf>
    <xf numFmtId="177" fontId="8" fillId="0" borderId="17" xfId="61" applyNumberFormat="1" applyFont="1" applyFill="1" applyBorder="1" applyAlignment="1" applyProtection="1">
      <alignment vertical="center" shrinkToFit="1"/>
      <protection locked="0"/>
    </xf>
    <xf numFmtId="177" fontId="8" fillId="0" borderId="16" xfId="61" applyNumberFormat="1" applyFont="1" applyFill="1" applyBorder="1" applyAlignment="1" applyProtection="1">
      <alignment vertical="center" shrinkToFit="1"/>
      <protection locked="0"/>
    </xf>
    <xf numFmtId="0" fontId="7" fillId="24" borderId="12" xfId="65" applyNumberFormat="1" applyFont="1" applyFill="1" applyBorder="1" applyAlignment="1" applyProtection="1">
      <alignment vertical="center" shrinkToFit="1"/>
      <protection/>
    </xf>
    <xf numFmtId="0" fontId="8" fillId="24" borderId="12" xfId="65" applyNumberFormat="1" applyFont="1" applyFill="1" applyBorder="1" applyAlignment="1" applyProtection="1">
      <alignment vertical="center" shrinkToFit="1"/>
      <protection/>
    </xf>
    <xf numFmtId="0" fontId="8" fillId="24" borderId="17" xfId="64" applyNumberFormat="1" applyFont="1" applyFill="1" applyBorder="1" applyAlignment="1" applyProtection="1">
      <alignment vertical="center" shrinkToFit="1"/>
      <protection/>
    </xf>
    <xf numFmtId="0" fontId="7" fillId="24" borderId="16" xfId="64" applyNumberFormat="1" applyFont="1" applyFill="1" applyBorder="1" applyAlignment="1" applyProtection="1">
      <alignment vertical="center" shrinkToFit="1"/>
      <protection/>
    </xf>
    <xf numFmtId="0" fontId="8" fillId="24" borderId="14" xfId="64" applyNumberFormat="1" applyFont="1" applyFill="1" applyBorder="1" applyAlignment="1" applyProtection="1">
      <alignment vertical="center" shrinkToFit="1"/>
      <protection/>
    </xf>
    <xf numFmtId="0" fontId="8" fillId="24" borderId="14" xfId="65" applyNumberFormat="1" applyFont="1" applyFill="1" applyBorder="1" applyAlignment="1" applyProtection="1">
      <alignment vertical="center" shrinkToFit="1"/>
      <protection/>
    </xf>
    <xf numFmtId="0" fontId="3" fillId="0" borderId="15" xfId="64" applyNumberFormat="1" applyFont="1" applyFill="1" applyBorder="1" applyAlignment="1" applyProtection="1">
      <alignment horizontal="center" vertical="center" shrinkToFit="1"/>
      <protection/>
    </xf>
    <xf numFmtId="177" fontId="8" fillId="0" borderId="16" xfId="64" applyNumberFormat="1" applyFont="1" applyFill="1" applyBorder="1" applyAlignment="1" applyProtection="1">
      <alignment vertical="center" shrinkToFit="1"/>
      <protection/>
    </xf>
    <xf numFmtId="177" fontId="8" fillId="0" borderId="14" xfId="64" applyNumberFormat="1" applyFont="1" applyFill="1" applyBorder="1" applyAlignment="1" applyProtection="1">
      <alignment vertical="center" shrinkToFit="1"/>
      <protection/>
    </xf>
    <xf numFmtId="177" fontId="8" fillId="0" borderId="17" xfId="64" applyNumberFormat="1" applyFont="1" applyFill="1" applyBorder="1" applyAlignment="1" applyProtection="1">
      <alignment vertical="center" shrinkToFit="1"/>
      <protection/>
    </xf>
    <xf numFmtId="176" fontId="9" fillId="0" borderId="0" xfId="61" applyFont="1" applyFill="1" applyAlignment="1" applyProtection="1">
      <alignment horizontal="center" vertical="center" shrinkToFit="1"/>
      <protection/>
    </xf>
    <xf numFmtId="177" fontId="8" fillId="0" borderId="12" xfId="65" applyNumberFormat="1" applyFont="1" applyFill="1" applyBorder="1" applyAlignment="1" applyProtection="1">
      <alignment vertical="center" shrinkToFit="1"/>
      <protection/>
    </xf>
    <xf numFmtId="177" fontId="8" fillId="0" borderId="13" xfId="65" applyNumberFormat="1" applyFont="1" applyFill="1" applyBorder="1" applyAlignment="1" applyProtection="1">
      <alignment vertical="center" shrinkToFit="1"/>
      <protection/>
    </xf>
    <xf numFmtId="177" fontId="8" fillId="0" borderId="18" xfId="65" applyNumberFormat="1" applyFont="1" applyFill="1" applyBorder="1" applyAlignment="1" applyProtection="1">
      <alignment vertical="center" shrinkToFit="1"/>
      <protection/>
    </xf>
    <xf numFmtId="0" fontId="3" fillId="0" borderId="15" xfId="64" applyNumberFormat="1" applyFont="1" applyFill="1" applyBorder="1" applyAlignment="1" applyProtection="1">
      <alignment horizontal="center" vertical="top" shrinkToFit="1"/>
      <protection/>
    </xf>
    <xf numFmtId="0" fontId="3" fillId="0" borderId="19" xfId="64" applyNumberFormat="1" applyFont="1" applyFill="1" applyBorder="1" applyAlignment="1" applyProtection="1">
      <alignment horizontal="center" shrinkToFit="1"/>
      <protection/>
    </xf>
    <xf numFmtId="0" fontId="3" fillId="0" borderId="20" xfId="64" applyNumberFormat="1" applyFont="1" applyFill="1" applyBorder="1" applyAlignment="1" applyProtection="1">
      <alignment horizontal="center" vertical="center" shrinkToFit="1"/>
      <protection/>
    </xf>
    <xf numFmtId="176" fontId="3" fillId="0" borderId="12" xfId="64" applyNumberFormat="1" applyFont="1" applyFill="1" applyBorder="1" applyAlignment="1" applyProtection="1">
      <alignment horizontal="center" vertical="center" shrinkToFit="1"/>
      <protection/>
    </xf>
    <xf numFmtId="176" fontId="3" fillId="0" borderId="13" xfId="64" applyNumberFormat="1" applyFont="1" applyFill="1" applyBorder="1" applyAlignment="1" applyProtection="1">
      <alignment horizontal="center" vertical="center" shrinkToFit="1"/>
      <protection/>
    </xf>
    <xf numFmtId="176" fontId="3" fillId="0" borderId="15" xfId="64" applyNumberFormat="1" applyFont="1" applyFill="1" applyBorder="1" applyAlignment="1" applyProtection="1">
      <alignment horizontal="center" vertical="center" shrinkToFit="1"/>
      <protection/>
    </xf>
    <xf numFmtId="176" fontId="3" fillId="0" borderId="10" xfId="64" applyNumberFormat="1" applyFont="1" applyFill="1" applyBorder="1" applyAlignment="1" applyProtection="1">
      <alignment horizontal="center" vertical="center" shrinkToFit="1"/>
      <protection/>
    </xf>
    <xf numFmtId="176" fontId="3" fillId="0" borderId="19" xfId="64" applyNumberFormat="1" applyFont="1" applyFill="1" applyBorder="1" applyAlignment="1" applyProtection="1">
      <alignment horizontal="center" vertical="center" shrinkToFit="1"/>
      <protection/>
    </xf>
    <xf numFmtId="176" fontId="3" fillId="0" borderId="18" xfId="64" applyFont="1" applyFill="1" applyBorder="1" applyAlignment="1" applyProtection="1">
      <alignment horizontal="center" vertical="center" shrinkToFit="1"/>
      <protection/>
    </xf>
    <xf numFmtId="0" fontId="3" fillId="0" borderId="0" xfId="64" applyNumberFormat="1" applyFont="1" applyFill="1" applyBorder="1" applyAlignment="1" applyProtection="1">
      <alignment horizontal="center" vertical="center"/>
      <protection/>
    </xf>
    <xf numFmtId="0" fontId="3" fillId="0" borderId="12" xfId="64" applyNumberFormat="1" applyFont="1" applyFill="1" applyBorder="1" applyAlignment="1" applyProtection="1">
      <alignment horizontal="center" vertical="center" shrinkToFit="1"/>
      <protection/>
    </xf>
    <xf numFmtId="176" fontId="3" fillId="0" borderId="0" xfId="64" applyFont="1" applyFill="1" applyBorder="1" applyAlignment="1" applyProtection="1">
      <alignment horizontal="center" vertical="center" shrinkToFit="1"/>
      <protection/>
    </xf>
    <xf numFmtId="0" fontId="3" fillId="0" borderId="13" xfId="64" applyNumberFormat="1" applyFont="1" applyFill="1" applyBorder="1" applyAlignment="1" applyProtection="1">
      <alignment horizontal="center" vertical="center" shrinkToFit="1"/>
      <protection/>
    </xf>
    <xf numFmtId="0" fontId="3" fillId="0" borderId="10" xfId="64" applyNumberFormat="1" applyFont="1" applyFill="1" applyBorder="1" applyAlignment="1" applyProtection="1">
      <alignment horizontal="center" vertical="center" shrinkToFit="1"/>
      <protection/>
    </xf>
    <xf numFmtId="0" fontId="3" fillId="0" borderId="19" xfId="64" applyNumberFormat="1" applyFont="1" applyFill="1" applyBorder="1" applyAlignment="1" applyProtection="1">
      <alignment horizontal="center" vertical="center" shrinkToFit="1"/>
      <protection/>
    </xf>
    <xf numFmtId="176" fontId="3" fillId="0" borderId="0" xfId="64" applyFont="1" applyFill="1" applyAlignment="1" applyProtection="1">
      <alignment horizontal="left" vertical="center"/>
      <protection/>
    </xf>
    <xf numFmtId="176" fontId="3" fillId="0" borderId="0" xfId="61" applyFont="1" applyFill="1" applyAlignment="1" applyProtection="1">
      <alignment vertical="center"/>
      <protection/>
    </xf>
    <xf numFmtId="0" fontId="3" fillId="0" borderId="21" xfId="64" applyNumberFormat="1" applyFont="1" applyFill="1" applyBorder="1" applyAlignment="1" applyProtection="1">
      <alignment horizontal="center" vertical="center" shrinkToFit="1"/>
      <protection/>
    </xf>
    <xf numFmtId="0" fontId="6" fillId="0" borderId="0" xfId="64" applyNumberFormat="1" applyFont="1" applyFill="1" applyBorder="1" applyAlignment="1" applyProtection="1">
      <alignment horizontal="center" vertical="center" shrinkToFit="1"/>
      <protection/>
    </xf>
    <xf numFmtId="178" fontId="3" fillId="0" borderId="12" xfId="0" applyNumberFormat="1" applyFont="1" applyBorder="1" applyAlignment="1" applyProtection="1">
      <alignment horizontal="center" vertical="center" shrinkToFit="1"/>
      <protection/>
    </xf>
    <xf numFmtId="0" fontId="6" fillId="0" borderId="12" xfId="64" applyNumberFormat="1" applyFont="1" applyFill="1" applyBorder="1" applyAlignment="1" applyProtection="1">
      <alignment horizontal="center" vertical="center" shrinkToFit="1"/>
      <protection/>
    </xf>
    <xf numFmtId="178" fontId="3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60" applyNumberFormat="1" applyFill="1" applyBorder="1" applyAlignment="1">
      <alignment horizontal="center" vertical="center"/>
      <protection/>
    </xf>
    <xf numFmtId="0" fontId="3" fillId="0" borderId="12" xfId="64" applyNumberFormat="1" applyFont="1" applyFill="1" applyBorder="1" applyAlignment="1" applyProtection="1">
      <alignment vertical="center" shrinkToFit="1"/>
      <protection/>
    </xf>
    <xf numFmtId="0" fontId="8" fillId="0" borderId="11" xfId="64" applyNumberFormat="1" applyFont="1" applyFill="1" applyBorder="1" applyAlignment="1" applyProtection="1">
      <alignment vertical="center"/>
      <protection/>
    </xf>
    <xf numFmtId="177" fontId="8" fillId="0" borderId="11" xfId="64" applyNumberFormat="1" applyFont="1" applyFill="1" applyBorder="1" applyAlignment="1" applyProtection="1">
      <alignment vertical="center"/>
      <protection/>
    </xf>
    <xf numFmtId="0" fontId="3" fillId="0" borderId="21" xfId="64" applyNumberFormat="1" applyFont="1" applyFill="1" applyBorder="1" applyAlignment="1" applyProtection="1">
      <alignment horizontal="center" shrinkToFit="1"/>
      <protection/>
    </xf>
    <xf numFmtId="0" fontId="3" fillId="0" borderId="19" xfId="64" applyNumberFormat="1" applyFont="1" applyFill="1" applyBorder="1" applyAlignment="1" applyProtection="1">
      <alignment horizontal="center" vertical="top" shrinkToFit="1"/>
      <protection/>
    </xf>
    <xf numFmtId="0" fontId="3" fillId="0" borderId="0" xfId="0" applyNumberFormat="1" applyFont="1" applyBorder="1" applyAlignment="1" applyProtection="1">
      <alignment horizontal="center" vertical="center" shrinkToFit="1"/>
      <protection/>
    </xf>
    <xf numFmtId="176" fontId="3" fillId="0" borderId="22" xfId="64" applyFont="1" applyFill="1" applyBorder="1" applyAlignment="1" applyProtection="1">
      <alignment horizontal="center" vertical="center" shrinkToFit="1"/>
      <protection/>
    </xf>
    <xf numFmtId="176" fontId="3" fillId="0" borderId="23" xfId="64" applyFont="1" applyFill="1" applyBorder="1" applyAlignment="1" applyProtection="1">
      <alignment horizontal="center" vertical="center" shrinkToFit="1"/>
      <protection/>
    </xf>
    <xf numFmtId="176" fontId="3" fillId="0" borderId="24" xfId="64" applyFont="1" applyFill="1" applyBorder="1" applyAlignment="1" applyProtection="1">
      <alignment horizontal="center" vertical="center" shrinkToFit="1"/>
      <protection/>
    </xf>
    <xf numFmtId="0" fontId="3" fillId="0" borderId="25" xfId="64" applyNumberFormat="1" applyFont="1" applyFill="1" applyBorder="1" applyAlignment="1" applyProtection="1">
      <alignment horizontal="center" vertical="center" shrinkToFit="1"/>
      <protection/>
    </xf>
    <xf numFmtId="0" fontId="3" fillId="0" borderId="26" xfId="64" applyNumberFormat="1" applyFont="1" applyFill="1" applyBorder="1" applyAlignment="1" applyProtection="1">
      <alignment horizontal="center" vertical="center" shrinkToFit="1"/>
      <protection/>
    </xf>
    <xf numFmtId="0" fontId="3" fillId="0" borderId="27" xfId="64" applyNumberFormat="1" applyFont="1" applyFill="1" applyBorder="1" applyAlignment="1" applyProtection="1">
      <alignment horizontal="center" vertical="center" shrinkToFit="1"/>
      <protection/>
    </xf>
    <xf numFmtId="0" fontId="3" fillId="0" borderId="26" xfId="64" applyNumberFormat="1" applyFont="1" applyFill="1" applyBorder="1" applyAlignment="1" applyProtection="1">
      <alignment horizontal="center" vertical="top" shrinkToFit="1"/>
      <protection/>
    </xf>
    <xf numFmtId="0" fontId="3" fillId="0" borderId="27" xfId="64" applyNumberFormat="1" applyFont="1" applyFill="1" applyBorder="1" applyAlignment="1" applyProtection="1">
      <alignment horizontal="center" vertical="top" shrinkToFit="1"/>
      <protection/>
    </xf>
    <xf numFmtId="0" fontId="4" fillId="0" borderId="10" xfId="64" applyNumberFormat="1" applyFont="1" applyFill="1" applyBorder="1" applyAlignment="1" applyProtection="1">
      <alignment horizontal="center" vertical="center" shrinkToFit="1"/>
      <protection/>
    </xf>
    <xf numFmtId="179" fontId="4" fillId="0" borderId="10" xfId="61" applyNumberFormat="1" applyFont="1" applyFill="1" applyBorder="1" applyAlignment="1" applyProtection="1">
      <alignment horizontal="left" vertical="center" indent="1" shrinkToFit="1"/>
      <protection/>
    </xf>
    <xf numFmtId="0" fontId="4" fillId="0" borderId="10" xfId="64" applyNumberFormat="1" applyFont="1" applyFill="1" applyBorder="1" applyAlignment="1" applyProtection="1">
      <alignment horizontal="center" vertical="center"/>
      <protection/>
    </xf>
    <xf numFmtId="176" fontId="3" fillId="0" borderId="18" xfId="64" applyNumberFormat="1" applyFont="1" applyFill="1" applyBorder="1" applyAlignment="1" applyProtection="1">
      <alignment horizontal="center" vertical="center" shrinkToFit="1"/>
      <protection/>
    </xf>
    <xf numFmtId="176" fontId="3" fillId="0" borderId="26" xfId="64" applyFont="1" applyFill="1" applyBorder="1" applyAlignment="1" applyProtection="1">
      <alignment horizontal="center" vertical="center" textRotation="255" shrinkToFit="1"/>
      <protection/>
    </xf>
    <xf numFmtId="176" fontId="3" fillId="0" borderId="0" xfId="64" applyFont="1" applyFill="1" applyBorder="1" applyAlignment="1" applyProtection="1">
      <alignment horizontal="center" vertical="center" textRotation="255" shrinkToFit="1"/>
      <protection/>
    </xf>
    <xf numFmtId="176" fontId="3" fillId="0" borderId="27" xfId="64" applyFont="1" applyFill="1" applyBorder="1" applyAlignment="1" applyProtection="1">
      <alignment horizontal="center" vertical="center" textRotation="255" shrinkToFit="1"/>
      <protection/>
    </xf>
    <xf numFmtId="176" fontId="3" fillId="0" borderId="26" xfId="64" applyFont="1" applyFill="1" applyBorder="1" applyAlignment="1" applyProtection="1">
      <alignment horizontal="center" vertical="center" shrinkToFit="1"/>
      <protection/>
    </xf>
    <xf numFmtId="176" fontId="3" fillId="0" borderId="27" xfId="64" applyFont="1" applyFill="1" applyBorder="1" applyAlignment="1" applyProtection="1">
      <alignment horizontal="center" vertical="center" shrinkToFit="1"/>
      <protection/>
    </xf>
    <xf numFmtId="0" fontId="3" fillId="0" borderId="22" xfId="64" applyNumberFormat="1" applyFont="1" applyFill="1" applyBorder="1" applyAlignment="1" applyProtection="1">
      <alignment horizontal="center" vertical="center" shrinkToFit="1"/>
      <protection/>
    </xf>
    <xf numFmtId="0" fontId="3" fillId="0" borderId="23" xfId="64" applyNumberFormat="1" applyFont="1" applyFill="1" applyBorder="1" applyAlignment="1" applyProtection="1">
      <alignment horizontal="center" vertical="center" shrinkToFit="1"/>
      <protection/>
    </xf>
    <xf numFmtId="0" fontId="3" fillId="0" borderId="24" xfId="64" applyNumberFormat="1" applyFont="1" applyFill="1" applyBorder="1" applyAlignment="1" applyProtection="1">
      <alignment horizontal="center" vertical="center" shrinkToFit="1"/>
      <protection/>
    </xf>
    <xf numFmtId="20" fontId="3" fillId="0" borderId="12" xfId="0" applyNumberFormat="1" applyFont="1" applyBorder="1" applyAlignment="1" applyProtection="1">
      <alignment vertical="center" shrinkToFit="1"/>
      <protection/>
    </xf>
    <xf numFmtId="176" fontId="3" fillId="0" borderId="12" xfId="64" applyNumberFormat="1" applyFont="1" applyFill="1" applyBorder="1" applyAlignment="1" applyProtection="1">
      <alignment vertical="center" shrinkToFit="1"/>
      <protection/>
    </xf>
    <xf numFmtId="20" fontId="3" fillId="0" borderId="0" xfId="0" applyNumberFormat="1" applyFont="1" applyBorder="1" applyAlignment="1" applyProtection="1">
      <alignment vertical="center" shrinkToFit="1"/>
      <protection/>
    </xf>
    <xf numFmtId="176" fontId="3" fillId="0" borderId="0" xfId="64" applyNumberFormat="1" applyFont="1" applyFill="1" applyBorder="1" applyAlignment="1" applyProtection="1">
      <alignment vertical="center" shrinkToFit="1"/>
      <protection/>
    </xf>
    <xf numFmtId="0" fontId="3" fillId="0" borderId="17" xfId="64" applyNumberFormat="1" applyFont="1" applyFill="1" applyBorder="1" applyAlignment="1" applyProtection="1">
      <alignment horizontal="center" vertical="center" shrinkToFit="1"/>
      <protection/>
    </xf>
    <xf numFmtId="0" fontId="3" fillId="0" borderId="16" xfId="64" applyNumberFormat="1" applyFont="1" applyFill="1" applyBorder="1" applyAlignment="1" applyProtection="1">
      <alignment horizontal="center" vertical="center" shrinkToFit="1"/>
      <protection/>
    </xf>
    <xf numFmtId="0" fontId="3" fillId="0" borderId="14" xfId="64" applyNumberFormat="1" applyFont="1" applyFill="1" applyBorder="1" applyAlignment="1" applyProtection="1">
      <alignment horizontal="center" vertical="center" shrinkToFit="1"/>
      <protection/>
    </xf>
    <xf numFmtId="176" fontId="3" fillId="0" borderId="15" xfId="64" applyFont="1" applyFill="1" applyBorder="1" applyAlignment="1" applyProtection="1">
      <alignment horizontal="center" vertical="center" shrinkToFit="1"/>
      <protection/>
    </xf>
    <xf numFmtId="176" fontId="3" fillId="0" borderId="10" xfId="64" applyFont="1" applyFill="1" applyBorder="1" applyAlignment="1" applyProtection="1">
      <alignment horizontal="center" vertical="center" shrinkToFit="1"/>
      <protection/>
    </xf>
    <xf numFmtId="177" fontId="8" fillId="0" borderId="16" xfId="65" applyNumberFormat="1" applyFont="1" applyFill="1" applyBorder="1" applyAlignment="1" applyProtection="1">
      <alignment vertical="center" shrinkToFit="1"/>
      <protection/>
    </xf>
    <xf numFmtId="177" fontId="8" fillId="0" borderId="14" xfId="65" applyNumberFormat="1" applyFont="1" applyFill="1" applyBorder="1" applyAlignment="1" applyProtection="1">
      <alignment vertical="center" shrinkToFit="1"/>
      <protection/>
    </xf>
    <xf numFmtId="177" fontId="8" fillId="0" borderId="17" xfId="65" applyNumberFormat="1" applyFont="1" applyFill="1" applyBorder="1" applyAlignment="1" applyProtection="1">
      <alignment vertical="center" shrinkToFit="1"/>
      <protection/>
    </xf>
    <xf numFmtId="0" fontId="8" fillId="24" borderId="16" xfId="65" applyNumberFormat="1" applyFont="1" applyFill="1" applyBorder="1" applyAlignment="1" applyProtection="1">
      <alignment vertical="center" shrinkToFit="1"/>
      <protection/>
    </xf>
    <xf numFmtId="0" fontId="7" fillId="24" borderId="16" xfId="65" applyNumberFormat="1" applyFont="1" applyFill="1" applyBorder="1" applyAlignment="1" applyProtection="1">
      <alignment horizontal="center" vertical="center" shrinkToFit="1"/>
      <protection/>
    </xf>
    <xf numFmtId="0" fontId="3" fillId="0" borderId="12" xfId="64" applyNumberFormat="1" applyFont="1" applyFill="1" applyBorder="1" applyAlignment="1" applyProtection="1">
      <alignment horizontal="center" vertical="top" shrinkToFit="1"/>
      <protection/>
    </xf>
    <xf numFmtId="0" fontId="3" fillId="0" borderId="14" xfId="64" applyNumberFormat="1" applyFont="1" applyFill="1" applyBorder="1" applyAlignment="1" applyProtection="1">
      <alignment horizontal="center" shrinkToFit="1"/>
      <protection/>
    </xf>
    <xf numFmtId="0" fontId="3" fillId="0" borderId="17" xfId="64" applyNumberFormat="1" applyFont="1" applyFill="1" applyBorder="1" applyAlignment="1" applyProtection="1">
      <alignment horizontal="center" shrinkToFit="1"/>
      <protection/>
    </xf>
    <xf numFmtId="0" fontId="6" fillId="0" borderId="15" xfId="64" applyNumberFormat="1" applyFont="1" applyFill="1" applyBorder="1" applyAlignment="1" applyProtection="1">
      <alignment horizontal="center" vertical="center" shrinkToFit="1"/>
      <protection/>
    </xf>
    <xf numFmtId="0" fontId="6" fillId="0" borderId="19" xfId="64" applyNumberFormat="1" applyFont="1" applyFill="1" applyBorder="1" applyAlignment="1" applyProtection="1">
      <alignment horizontal="center" vertical="center" shrinkToFit="1"/>
      <protection/>
    </xf>
    <xf numFmtId="179" fontId="4" fillId="0" borderId="0" xfId="61" applyNumberFormat="1" applyFont="1" applyFill="1" applyBorder="1" applyAlignment="1" applyProtection="1">
      <alignment horizontal="left" vertical="center" indent="1" shrinkToFit="1"/>
      <protection/>
    </xf>
    <xf numFmtId="180" fontId="4" fillId="0" borderId="0" xfId="61" applyNumberFormat="1" applyFont="1" applyFill="1" applyBorder="1" applyAlignment="1" applyProtection="1">
      <alignment horizontal="left" vertical="center" indent="1" shrinkToFit="1"/>
      <protection/>
    </xf>
    <xf numFmtId="0" fontId="6" fillId="0" borderId="16" xfId="64" applyNumberFormat="1" applyFont="1" applyFill="1" applyBorder="1" applyAlignment="1" applyProtection="1">
      <alignment horizontal="center" vertical="center" shrinkToFit="1"/>
      <protection/>
    </xf>
    <xf numFmtId="0" fontId="6" fillId="0" borderId="12" xfId="64" applyNumberFormat="1" applyFont="1" applyFill="1" applyBorder="1" applyAlignment="1" applyProtection="1">
      <alignment horizontal="center" vertical="center" shrinkToFit="1"/>
      <protection/>
    </xf>
    <xf numFmtId="0" fontId="3" fillId="0" borderId="28" xfId="64" applyNumberFormat="1" applyFont="1" applyFill="1" applyBorder="1" applyAlignment="1" applyProtection="1">
      <alignment horizontal="center" vertical="center" shrinkToFit="1"/>
      <protection/>
    </xf>
    <xf numFmtId="0" fontId="3" fillId="0" borderId="0" xfId="64" applyNumberFormat="1" applyFont="1" applyFill="1" applyAlignment="1" applyProtection="1">
      <alignment horizontal="center" vertical="center"/>
      <protection/>
    </xf>
    <xf numFmtId="0" fontId="3" fillId="0" borderId="0" xfId="64" applyNumberFormat="1" applyFont="1" applyFill="1" applyAlignment="1" applyProtection="1">
      <alignment vertical="center"/>
      <protection/>
    </xf>
    <xf numFmtId="0" fontId="6" fillId="0" borderId="0" xfId="64" applyNumberFormat="1" applyFont="1" applyFill="1" applyAlignment="1" applyProtection="1">
      <alignment horizontal="center" vertical="center"/>
      <protection/>
    </xf>
    <xf numFmtId="0" fontId="10" fillId="0" borderId="0" xfId="64" applyNumberFormat="1" applyFont="1" applyFill="1" applyAlignment="1" applyProtection="1">
      <alignment vertical="center"/>
      <protection/>
    </xf>
    <xf numFmtId="0" fontId="3" fillId="0" borderId="0" xfId="63" applyNumberFormat="1" applyFont="1" applyFill="1" applyAlignment="1" applyProtection="1">
      <alignment horizontal="center" vertical="center" shrinkToFit="1"/>
      <protection/>
    </xf>
    <xf numFmtId="0" fontId="3" fillId="0" borderId="10" xfId="63" applyNumberFormat="1" applyFont="1" applyFill="1" applyBorder="1" applyAlignment="1" applyProtection="1">
      <alignment horizontal="center" vertical="center" shrinkToFit="1"/>
      <protection/>
    </xf>
    <xf numFmtId="0" fontId="3" fillId="0" borderId="10" xfId="63" applyNumberFormat="1" applyFont="1" applyFill="1" applyBorder="1" applyAlignment="1" applyProtection="1">
      <alignment vertical="center"/>
      <protection/>
    </xf>
    <xf numFmtId="0" fontId="3" fillId="0" borderId="10" xfId="61" applyNumberFormat="1" applyFont="1" applyFill="1" applyBorder="1" applyAlignment="1" applyProtection="1">
      <alignment vertical="center"/>
      <protection/>
    </xf>
    <xf numFmtId="0" fontId="4" fillId="0" borderId="10" xfId="64" applyNumberFormat="1" applyFont="1" applyFill="1" applyBorder="1" applyAlignment="1" applyProtection="1">
      <alignment vertical="center"/>
      <protection/>
    </xf>
    <xf numFmtId="176" fontId="3" fillId="0" borderId="0" xfId="63" applyFont="1" applyFill="1" applyBorder="1" applyAlignment="1" applyProtection="1">
      <alignment vertical="center"/>
      <protection/>
    </xf>
    <xf numFmtId="176" fontId="3" fillId="0" borderId="0" xfId="61" applyFont="1" applyFill="1" applyAlignment="1" applyProtection="1">
      <alignment horizontal="left" vertical="center" indent="1"/>
      <protection/>
    </xf>
    <xf numFmtId="49" fontId="3" fillId="0" borderId="17" xfId="64" applyNumberFormat="1" applyFont="1" applyFill="1" applyBorder="1" applyAlignment="1" applyProtection="1">
      <alignment horizontal="center" vertical="center" shrinkToFit="1"/>
      <protection/>
    </xf>
    <xf numFmtId="49" fontId="3" fillId="0" borderId="14" xfId="64" applyNumberFormat="1" applyFont="1" applyFill="1" applyBorder="1" applyAlignment="1" applyProtection="1">
      <alignment horizontal="center" vertical="center" shrinkToFit="1"/>
      <protection/>
    </xf>
    <xf numFmtId="178" fontId="3" fillId="0" borderId="28" xfId="0" applyNumberFormat="1" applyFont="1" applyBorder="1" applyAlignment="1" applyProtection="1">
      <alignment horizontal="center" vertical="center" shrinkToFit="1"/>
      <protection/>
    </xf>
    <xf numFmtId="0" fontId="6" fillId="0" borderId="18" xfId="64" applyNumberFormat="1" applyFont="1" applyFill="1" applyBorder="1" applyAlignment="1" applyProtection="1">
      <alignment horizontal="center" vertical="center" shrinkToFit="1"/>
      <protection/>
    </xf>
    <xf numFmtId="0" fontId="6" fillId="0" borderId="13" xfId="64" applyNumberFormat="1" applyFont="1" applyFill="1" applyBorder="1" applyAlignment="1" applyProtection="1">
      <alignment horizontal="center" vertical="center" shrinkToFit="1"/>
      <protection/>
    </xf>
    <xf numFmtId="0" fontId="3" fillId="0" borderId="18" xfId="64" applyNumberFormat="1" applyFont="1" applyFill="1" applyBorder="1" applyAlignment="1" applyProtection="1">
      <alignment horizontal="center" vertical="center" shrinkToFit="1"/>
      <protection/>
    </xf>
    <xf numFmtId="0" fontId="3" fillId="0" borderId="12" xfId="64" applyNumberFormat="1" applyFont="1" applyFill="1" applyBorder="1" applyAlignment="1" applyProtection="1">
      <alignment horizontal="center" vertical="center" shrinkToFit="1"/>
      <protection/>
    </xf>
    <xf numFmtId="0" fontId="3" fillId="0" borderId="13" xfId="64" applyNumberFormat="1" applyFont="1" applyFill="1" applyBorder="1" applyAlignment="1" applyProtection="1">
      <alignment horizontal="center" vertical="center" shrinkToFit="1"/>
      <protection/>
    </xf>
    <xf numFmtId="0" fontId="3" fillId="0" borderId="15" xfId="64" applyNumberFormat="1" applyFont="1" applyFill="1" applyBorder="1" applyAlignment="1" applyProtection="1">
      <alignment horizontal="center" vertical="center" shrinkToFit="1"/>
      <protection/>
    </xf>
    <xf numFmtId="0" fontId="3" fillId="0" borderId="10" xfId="64" applyNumberFormat="1" applyFont="1" applyFill="1" applyBorder="1" applyAlignment="1" applyProtection="1">
      <alignment horizontal="center" vertical="center" shrinkToFit="1"/>
      <protection/>
    </xf>
    <xf numFmtId="0" fontId="3" fillId="0" borderId="19" xfId="64" applyNumberFormat="1" applyFont="1" applyFill="1" applyBorder="1" applyAlignment="1" applyProtection="1">
      <alignment horizontal="center" vertical="center" shrinkToFit="1"/>
      <protection/>
    </xf>
    <xf numFmtId="0" fontId="3" fillId="0" borderId="16" xfId="64" applyNumberFormat="1" applyFont="1" applyFill="1" applyBorder="1" applyAlignment="1" applyProtection="1">
      <alignment horizontal="center" vertical="center" shrinkToFit="1"/>
      <protection/>
    </xf>
    <xf numFmtId="0" fontId="3" fillId="0" borderId="14" xfId="64" applyNumberFormat="1" applyFont="1" applyFill="1" applyBorder="1" applyAlignment="1" applyProtection="1">
      <alignment horizontal="center" vertical="center" shrinkToFit="1"/>
      <protection/>
    </xf>
    <xf numFmtId="0" fontId="6" fillId="0" borderId="17" xfId="64" applyNumberFormat="1" applyFont="1" applyFill="1" applyBorder="1" applyAlignment="1" applyProtection="1">
      <alignment horizontal="center" vertical="center" shrinkToFit="1"/>
      <protection/>
    </xf>
    <xf numFmtId="0" fontId="6" fillId="0" borderId="14" xfId="64" applyNumberFormat="1" applyFont="1" applyFill="1" applyBorder="1" applyAlignment="1" applyProtection="1">
      <alignment horizontal="center" vertical="center" shrinkToFit="1"/>
      <protection/>
    </xf>
    <xf numFmtId="0" fontId="4" fillId="0" borderId="0" xfId="64" applyNumberFormat="1" applyFont="1" applyFill="1" applyBorder="1" applyAlignment="1" applyProtection="1">
      <alignment horizontal="center" vertical="center" shrinkToFit="1"/>
      <protection/>
    </xf>
    <xf numFmtId="180" fontId="4" fillId="0" borderId="0" xfId="61" applyNumberFormat="1" applyFont="1" applyFill="1" applyAlignment="1" applyProtection="1">
      <alignment horizontal="left" vertical="center" indent="1" shrinkToFit="1"/>
      <protection/>
    </xf>
    <xf numFmtId="0" fontId="11" fillId="0" borderId="0" xfId="0" applyNumberFormat="1" applyFont="1" applyBorder="1" applyAlignment="1">
      <alignment vertical="center"/>
    </xf>
    <xf numFmtId="0" fontId="7" fillId="0" borderId="11" xfId="64" applyNumberFormat="1" applyFont="1" applyFill="1" applyBorder="1" applyAlignment="1" applyProtection="1">
      <alignment horizontal="center" vertical="center" shrinkToFit="1"/>
      <protection/>
    </xf>
    <xf numFmtId="0" fontId="7" fillId="0" borderId="17" xfId="64" applyNumberFormat="1" applyFont="1" applyFill="1" applyBorder="1" applyAlignment="1" applyProtection="1">
      <alignment horizontal="center" vertical="center" shrinkToFit="1"/>
      <protection/>
    </xf>
    <xf numFmtId="0" fontId="7" fillId="0" borderId="14" xfId="64" applyNumberFormat="1" applyFont="1" applyFill="1" applyBorder="1" applyAlignment="1" applyProtection="1">
      <alignment horizontal="center" vertical="center" shrinkToFit="1"/>
      <protection/>
    </xf>
    <xf numFmtId="0" fontId="7" fillId="0" borderId="17" xfId="61" applyNumberFormat="1" applyFont="1" applyFill="1" applyBorder="1" applyAlignment="1" applyProtection="1">
      <alignment horizontal="center" vertical="center" shrinkToFit="1"/>
      <protection/>
    </xf>
    <xf numFmtId="0" fontId="7" fillId="0" borderId="14" xfId="61" applyNumberFormat="1" applyFont="1" applyFill="1" applyBorder="1" applyAlignment="1" applyProtection="1">
      <alignment horizontal="center" vertical="center" shrinkToFit="1"/>
      <protection/>
    </xf>
    <xf numFmtId="49" fontId="3" fillId="0" borderId="11" xfId="64" applyNumberFormat="1" applyFont="1" applyFill="1" applyBorder="1" applyAlignment="1" applyProtection="1">
      <alignment horizontal="center" vertical="center" shrinkToFit="1"/>
      <protection/>
    </xf>
    <xf numFmtId="178" fontId="3" fillId="0" borderId="11" xfId="0" applyNumberFormat="1" applyFont="1" applyBorder="1" applyAlignment="1" applyProtection="1">
      <alignment horizontal="center" vertical="center" shrinkToFit="1"/>
      <protection/>
    </xf>
    <xf numFmtId="0" fontId="3" fillId="0" borderId="17" xfId="64" applyNumberFormat="1" applyFont="1" applyFill="1" applyBorder="1" applyAlignment="1" applyProtection="1">
      <alignment horizontal="center" vertical="center" shrinkToFit="1"/>
      <protection/>
    </xf>
    <xf numFmtId="176" fontId="3" fillId="0" borderId="0" xfId="61" applyFont="1" applyFill="1" applyAlignment="1" applyProtection="1">
      <alignment horizontal="center" vertical="center" shrinkToFit="1"/>
      <protection/>
    </xf>
    <xf numFmtId="176" fontId="3" fillId="0" borderId="0" xfId="61" applyFont="1" applyFill="1" applyAlignment="1" applyProtection="1">
      <alignment horizontal="left" vertical="center" shrinkToFit="1"/>
      <protection/>
    </xf>
    <xf numFmtId="176" fontId="3" fillId="0" borderId="0" xfId="61" applyFont="1" applyFill="1" applyAlignment="1" applyProtection="1">
      <alignment horizontal="left" vertical="center" indent="1" shrinkToFit="1"/>
      <protection/>
    </xf>
    <xf numFmtId="176" fontId="3" fillId="0" borderId="0" xfId="61" applyFont="1" applyFill="1" applyAlignment="1" applyProtection="1">
      <alignment horizontal="distributed" vertical="center" shrinkToFit="1"/>
      <protection/>
    </xf>
    <xf numFmtId="179" fontId="3" fillId="0" borderId="0" xfId="61" applyNumberFormat="1" applyFont="1" applyFill="1" applyAlignment="1" applyProtection="1">
      <alignment horizontal="left" vertical="center" indent="1" shrinkToFit="1"/>
      <protection/>
    </xf>
    <xf numFmtId="176" fontId="3" fillId="0" borderId="0" xfId="61" applyFont="1" applyFill="1" applyAlignment="1" applyProtection="1">
      <alignment horizontal="left" vertical="center" wrapText="1" indent="1"/>
      <protection/>
    </xf>
    <xf numFmtId="176" fontId="4" fillId="0" borderId="10" xfId="61" applyFont="1" applyFill="1" applyBorder="1" applyAlignment="1" applyProtection="1">
      <alignment horizontal="left" vertical="center" shrinkToFit="1"/>
      <protection/>
    </xf>
    <xf numFmtId="176" fontId="3" fillId="0" borderId="0" xfId="61" applyFont="1" applyFill="1" applyAlignment="1" applyProtection="1">
      <alignment horizontal="center" vertical="center"/>
      <protection/>
    </xf>
    <xf numFmtId="176" fontId="4" fillId="0" borderId="10" xfId="61" applyFont="1" applyFill="1" applyBorder="1" applyAlignment="1" applyProtection="1">
      <alignment horizontal="right" vertical="center" shrinkToFit="1"/>
      <protection/>
    </xf>
    <xf numFmtId="176" fontId="3" fillId="0" borderId="0" xfId="61" applyFont="1" applyFill="1" applyAlignment="1" applyProtection="1">
      <alignment horizontal="right" vertical="center"/>
      <protection/>
    </xf>
    <xf numFmtId="0" fontId="4" fillId="0" borderId="10" xfId="64" applyNumberFormat="1" applyFont="1" applyFill="1" applyBorder="1" applyAlignment="1" applyProtection="1">
      <alignment horizontal="left" vertical="center" shrinkToFit="1"/>
      <protection/>
    </xf>
    <xf numFmtId="0" fontId="4" fillId="0" borderId="0" xfId="64" applyNumberFormat="1" applyFont="1" applyFill="1" applyBorder="1" applyAlignment="1" applyProtection="1">
      <alignment horizontal="center" vertical="center"/>
      <protection/>
    </xf>
    <xf numFmtId="0" fontId="3" fillId="0" borderId="11" xfId="64" applyNumberFormat="1" applyFont="1" applyFill="1" applyBorder="1" applyAlignment="1" applyProtection="1">
      <alignment horizontal="center" vertical="center" shrinkToFit="1"/>
      <protection/>
    </xf>
    <xf numFmtId="0" fontId="3" fillId="0" borderId="11" xfId="65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NumberFormat="1" applyFont="1" applyBorder="1" applyAlignment="1" applyProtection="1">
      <alignment horizontal="center" vertical="center" shrinkToFit="1"/>
      <protection locked="0"/>
    </xf>
    <xf numFmtId="176" fontId="3" fillId="0" borderId="19" xfId="64" applyFont="1" applyFill="1" applyBorder="1" applyAlignment="1" applyProtection="1">
      <alignment horizontal="center" vertical="center" shrinkToFit="1"/>
      <protection/>
    </xf>
    <xf numFmtId="20" fontId="3" fillId="0" borderId="18" xfId="0" applyNumberFormat="1" applyFont="1" applyBorder="1" applyAlignment="1" applyProtection="1">
      <alignment horizontal="center" vertical="center" shrinkToFit="1"/>
      <protection/>
    </xf>
    <xf numFmtId="20" fontId="3" fillId="0" borderId="12" xfId="0" applyNumberFormat="1" applyFont="1" applyBorder="1" applyAlignment="1" applyProtection="1">
      <alignment horizontal="center" vertical="center" shrinkToFit="1"/>
      <protection/>
    </xf>
    <xf numFmtId="20" fontId="3" fillId="0" borderId="13" xfId="0" applyNumberFormat="1" applyFont="1" applyBorder="1" applyAlignment="1" applyProtection="1">
      <alignment horizontal="center" vertical="center" shrinkToFit="1"/>
      <protection/>
    </xf>
    <xf numFmtId="20" fontId="3" fillId="0" borderId="15" xfId="0" applyNumberFormat="1" applyFont="1" applyBorder="1" applyAlignment="1" applyProtection="1">
      <alignment horizontal="center" vertical="center" shrinkToFit="1"/>
      <protection/>
    </xf>
    <xf numFmtId="20" fontId="3" fillId="0" borderId="10" xfId="0" applyNumberFormat="1" applyFont="1" applyBorder="1" applyAlignment="1" applyProtection="1">
      <alignment horizontal="center" vertical="center" shrinkToFit="1"/>
      <protection/>
    </xf>
    <xf numFmtId="20" fontId="3" fillId="0" borderId="19" xfId="0" applyNumberFormat="1" applyFont="1" applyBorder="1" applyAlignment="1" applyProtection="1">
      <alignment horizontal="center" vertical="center" shrinkToFit="1"/>
      <protection/>
    </xf>
    <xf numFmtId="176" fontId="3" fillId="0" borderId="0" xfId="64" applyFont="1" applyFill="1" applyAlignment="1" applyProtection="1">
      <alignment horizontal="center" vertical="center" shrinkToFit="1"/>
      <protection/>
    </xf>
    <xf numFmtId="0" fontId="3" fillId="0" borderId="0" xfId="64" applyNumberFormat="1" applyFont="1" applyFill="1" applyBorder="1" applyAlignment="1" applyProtection="1">
      <alignment horizontal="center" vertical="center" shrinkToFit="1"/>
      <protection/>
    </xf>
    <xf numFmtId="176" fontId="3" fillId="0" borderId="17" xfId="64" applyFont="1" applyFill="1" applyBorder="1" applyAlignment="1" applyProtection="1">
      <alignment horizontal="center" vertical="center" textRotation="255" shrinkToFit="1"/>
      <protection/>
    </xf>
    <xf numFmtId="176" fontId="3" fillId="0" borderId="14" xfId="64" applyFont="1" applyFill="1" applyBorder="1" applyAlignment="1" applyProtection="1">
      <alignment horizontal="center" vertical="center" textRotation="255" shrinkToFit="1"/>
      <protection/>
    </xf>
    <xf numFmtId="176" fontId="3" fillId="0" borderId="23" xfId="64" applyFont="1" applyFill="1" applyBorder="1" applyAlignment="1" applyProtection="1">
      <alignment horizontal="center" vertical="center" shrinkToFit="1"/>
      <protection/>
    </xf>
    <xf numFmtId="176" fontId="3" fillId="0" borderId="0" xfId="64" applyFont="1" applyFill="1" applyAlignment="1" applyProtection="1">
      <alignment horizontal="left" vertical="center"/>
      <protection/>
    </xf>
    <xf numFmtId="0" fontId="3" fillId="0" borderId="0" xfId="64" applyNumberFormat="1" applyFont="1" applyFill="1" applyBorder="1" applyAlignment="1" applyProtection="1">
      <alignment horizontal="center" vertical="center" wrapText="1" shrinkToFit="1"/>
      <protection/>
    </xf>
    <xf numFmtId="176" fontId="3" fillId="0" borderId="10" xfId="61" applyFont="1" applyFill="1" applyBorder="1" applyAlignment="1" applyProtection="1">
      <alignment horizontal="center" vertical="center" shrinkToFit="1"/>
      <protection/>
    </xf>
    <xf numFmtId="176" fontId="3" fillId="0" borderId="11" xfId="64" applyNumberFormat="1" applyFont="1" applyFill="1" applyBorder="1" applyAlignment="1" applyProtection="1">
      <alignment horizontal="center" vertical="center" shrinkToFit="1"/>
      <protection/>
    </xf>
    <xf numFmtId="176" fontId="3" fillId="0" borderId="11" xfId="64" applyFont="1" applyFill="1" applyBorder="1" applyAlignment="1" applyProtection="1">
      <alignment horizontal="center" vertical="center" shrinkToFit="1"/>
      <protection/>
    </xf>
    <xf numFmtId="176" fontId="3" fillId="0" borderId="0" xfId="64" applyFont="1" applyFill="1" applyBorder="1" applyAlignment="1" applyProtection="1">
      <alignment horizontal="center" vertical="center" shrinkToFit="1"/>
      <protection/>
    </xf>
    <xf numFmtId="0" fontId="3" fillId="0" borderId="23" xfId="64" applyNumberFormat="1" applyFont="1" applyFill="1" applyBorder="1" applyAlignment="1" applyProtection="1">
      <alignment horizontal="center" vertical="center" shrinkToFit="1"/>
      <protection/>
    </xf>
    <xf numFmtId="0" fontId="3" fillId="0" borderId="12" xfId="0" applyNumberFormat="1" applyFont="1" applyBorder="1" applyAlignment="1" applyProtection="1">
      <alignment horizontal="center" vertical="center" shrinkToFit="1"/>
      <protection/>
    </xf>
    <xf numFmtId="0" fontId="3" fillId="0" borderId="13" xfId="0" applyNumberFormat="1" applyFont="1" applyBorder="1" applyAlignment="1" applyProtection="1">
      <alignment horizontal="center" vertical="center" shrinkToFit="1"/>
      <protection/>
    </xf>
    <xf numFmtId="0" fontId="3" fillId="0" borderId="15" xfId="0" applyNumberFormat="1" applyFont="1" applyBorder="1" applyAlignment="1" applyProtection="1">
      <alignment horizontal="center" vertical="center" shrinkToFit="1"/>
      <protection/>
    </xf>
    <xf numFmtId="0" fontId="3" fillId="0" borderId="10" xfId="0" applyNumberFormat="1" applyFont="1" applyBorder="1" applyAlignment="1" applyProtection="1">
      <alignment horizontal="center" vertical="center" shrinkToFit="1"/>
      <protection/>
    </xf>
    <xf numFmtId="0" fontId="3" fillId="0" borderId="19" xfId="0" applyNumberFormat="1" applyFont="1" applyBorder="1" applyAlignment="1" applyProtection="1">
      <alignment horizontal="center" vertical="center" shrinkToFit="1"/>
      <protection/>
    </xf>
    <xf numFmtId="176" fontId="4" fillId="0" borderId="29" xfId="64" applyFont="1" applyFill="1" applyBorder="1" applyAlignment="1" applyProtection="1">
      <alignment horizontal="center" vertical="center"/>
      <protection/>
    </xf>
    <xf numFmtId="0" fontId="3" fillId="0" borderId="12" xfId="64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61" applyNumberFormat="1" applyFont="1" applyFill="1" applyBorder="1" applyAlignment="1" applyProtection="1">
      <alignment horizontal="center" vertical="center" shrinkToFit="1"/>
      <protection/>
    </xf>
    <xf numFmtId="0" fontId="3" fillId="0" borderId="16" xfId="65" applyNumberFormat="1" applyFont="1" applyFill="1" applyBorder="1" applyAlignment="1" applyProtection="1">
      <alignment horizontal="center" vertical="center" shrinkToFit="1"/>
      <protection/>
    </xf>
    <xf numFmtId="0" fontId="3" fillId="0" borderId="14" xfId="65" applyNumberFormat="1" applyFont="1" applyFill="1" applyBorder="1" applyAlignment="1" applyProtection="1">
      <alignment horizontal="center" vertical="center" shrinkToFit="1"/>
      <protection/>
    </xf>
    <xf numFmtId="0" fontId="3" fillId="0" borderId="17" xfId="65" applyNumberFormat="1" applyFont="1" applyFill="1" applyBorder="1" applyAlignment="1" applyProtection="1">
      <alignment horizontal="center" vertical="center" shrinkToFit="1"/>
      <protection/>
    </xf>
    <xf numFmtId="177" fontId="7" fillId="0" borderId="11" xfId="64" applyNumberFormat="1" applyFont="1" applyFill="1" applyBorder="1" applyAlignment="1" applyProtection="1">
      <alignment horizontal="center" vertical="center" shrinkToFit="1"/>
      <protection/>
    </xf>
    <xf numFmtId="176" fontId="5" fillId="0" borderId="0" xfId="63" applyFont="1" applyFill="1" applyAlignment="1" applyProtection="1">
      <alignment horizontal="left" vertical="center" shrinkToFit="1"/>
      <protection/>
    </xf>
    <xf numFmtId="176" fontId="3" fillId="0" borderId="11" xfId="62" applyFont="1" applyFill="1" applyBorder="1" applyAlignment="1" applyProtection="1">
      <alignment horizontal="center" vertical="center" shrinkToFit="1"/>
      <protection/>
    </xf>
    <xf numFmtId="176" fontId="3" fillId="0" borderId="11" xfId="63" applyFont="1" applyFill="1" applyBorder="1" applyAlignment="1" applyProtection="1">
      <alignment horizontal="center" vertical="center" shrinkToFit="1"/>
      <protection/>
    </xf>
    <xf numFmtId="176" fontId="5" fillId="0" borderId="12" xfId="63" applyFont="1" applyFill="1" applyBorder="1" applyAlignment="1" applyProtection="1">
      <alignment horizontal="left" vertical="center" shrinkToFit="1"/>
      <protection/>
    </xf>
    <xf numFmtId="176" fontId="4" fillId="0" borderId="10" xfId="63" applyFont="1" applyFill="1" applyBorder="1" applyAlignment="1" applyProtection="1">
      <alignment horizontal="left" vertical="center" shrinkToFit="1"/>
      <protection/>
    </xf>
    <xf numFmtId="176" fontId="3" fillId="0" borderId="17" xfId="63" applyFont="1" applyFill="1" applyBorder="1" applyAlignment="1" applyProtection="1">
      <alignment horizontal="center" vertical="center" shrinkToFit="1"/>
      <protection/>
    </xf>
    <xf numFmtId="176" fontId="3" fillId="0" borderId="16" xfId="63" applyFont="1" applyFill="1" applyBorder="1" applyAlignment="1" applyProtection="1">
      <alignment horizontal="center" vertical="center" shrinkToFit="1"/>
      <protection/>
    </xf>
    <xf numFmtId="176" fontId="3" fillId="0" borderId="14" xfId="63" applyFont="1" applyFill="1" applyBorder="1" applyAlignment="1" applyProtection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アミーゴリーグ９表" xfId="60"/>
    <cellStyle name="標準_トーナメント表" xfId="61"/>
    <cellStyle name="標準_トーナメント表_H18ラリー杯組合せ" xfId="62"/>
    <cellStyle name="標準_トーナメント表_H18ラリー杯組合せ_3年ライオンズ杯" xfId="63"/>
    <cellStyle name="標準_トーナメント表_H18ラリー杯組合せ_3年生大会" xfId="64"/>
    <cellStyle name="標準_組_H18ラリー杯組合せ_3年生大会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" name="円/楕円 2"/>
        <xdr:cNvSpPr>
          <a:spLocks/>
        </xdr:cNvSpPr>
      </xdr:nvSpPr>
      <xdr:spPr>
        <a:xfrm>
          <a:off x="0" y="10810875"/>
          <a:ext cx="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" name="円/楕円 2"/>
        <xdr:cNvSpPr>
          <a:spLocks/>
        </xdr:cNvSpPr>
      </xdr:nvSpPr>
      <xdr:spPr>
        <a:xfrm>
          <a:off x="0" y="10372725"/>
          <a:ext cx="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1">
      <selection activeCell="Y33" sqref="Y33"/>
    </sheetView>
  </sheetViews>
  <sheetFormatPr defaultColWidth="10.625" defaultRowHeight="30" customHeight="1"/>
  <cols>
    <col min="1" max="1" width="9.625" style="2" customWidth="1"/>
    <col min="2" max="24" width="3.625" style="2" customWidth="1"/>
    <col min="25" max="16384" width="10.625" style="2" customWidth="1"/>
  </cols>
  <sheetData>
    <row r="1" spans="1:24" ht="24.75" customHeight="1">
      <c r="A1" s="168" t="s">
        <v>100</v>
      </c>
      <c r="B1" s="168"/>
      <c r="C1" s="168"/>
      <c r="D1" s="168"/>
      <c r="E1" s="168"/>
      <c r="F1" s="168"/>
      <c r="G1" s="168"/>
      <c r="H1" s="168"/>
      <c r="I1" s="168"/>
      <c r="J1" s="168"/>
      <c r="K1" s="1"/>
      <c r="L1" s="1"/>
      <c r="M1" s="1"/>
      <c r="N1" s="1"/>
      <c r="O1" s="1"/>
      <c r="P1" s="1"/>
      <c r="Q1" s="170"/>
      <c r="R1" s="170"/>
      <c r="S1" s="170"/>
      <c r="T1" s="170"/>
      <c r="U1" s="170"/>
      <c r="V1" s="170"/>
      <c r="W1" s="170"/>
      <c r="X1" s="170"/>
    </row>
    <row r="2" ht="15" customHeight="1"/>
    <row r="3" spans="1:24" ht="21" customHeight="1">
      <c r="A3" s="10">
        <v>1</v>
      </c>
      <c r="B3" s="165" t="s">
        <v>15</v>
      </c>
      <c r="C3" s="165"/>
      <c r="D3" s="165"/>
      <c r="E3" s="164" t="s">
        <v>148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1:24" ht="21" customHeight="1">
      <c r="A4" s="10">
        <v>2</v>
      </c>
      <c r="B4" s="165" t="s">
        <v>16</v>
      </c>
      <c r="C4" s="165"/>
      <c r="D4" s="165"/>
      <c r="E4" s="164" t="s">
        <v>45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</row>
    <row r="5" spans="1:24" ht="21" customHeight="1">
      <c r="A5" s="10">
        <v>3</v>
      </c>
      <c r="B5" s="165" t="s">
        <v>17</v>
      </c>
      <c r="C5" s="165"/>
      <c r="D5" s="165"/>
      <c r="E5" s="166">
        <v>43561</v>
      </c>
      <c r="F5" s="166"/>
      <c r="G5" s="166"/>
      <c r="H5" s="166"/>
      <c r="I5" s="166"/>
      <c r="J5" s="164" t="s">
        <v>101</v>
      </c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</row>
    <row r="6" spans="1:24" ht="21" customHeight="1">
      <c r="A6" s="10"/>
      <c r="B6" s="165"/>
      <c r="C6" s="165"/>
      <c r="D6" s="165"/>
      <c r="E6" s="166">
        <v>43562</v>
      </c>
      <c r="F6" s="166"/>
      <c r="G6" s="166"/>
      <c r="H6" s="166"/>
      <c r="I6" s="166"/>
      <c r="J6" s="164" t="s">
        <v>102</v>
      </c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</row>
    <row r="7" spans="1:24" ht="21" customHeight="1">
      <c r="A7" s="10"/>
      <c r="B7" s="162"/>
      <c r="C7" s="162"/>
      <c r="D7" s="162"/>
      <c r="E7" s="166">
        <v>43575</v>
      </c>
      <c r="F7" s="166"/>
      <c r="G7" s="166"/>
      <c r="H7" s="166"/>
      <c r="I7" s="166"/>
      <c r="J7" s="164" t="s">
        <v>103</v>
      </c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</row>
    <row r="8" spans="1:24" ht="21" customHeight="1">
      <c r="A8" s="10"/>
      <c r="B8" s="171"/>
      <c r="C8" s="171"/>
      <c r="D8" s="171"/>
      <c r="E8" s="166">
        <v>43582</v>
      </c>
      <c r="F8" s="166"/>
      <c r="G8" s="166"/>
      <c r="H8" s="166"/>
      <c r="I8" s="166"/>
      <c r="J8" s="164" t="s">
        <v>104</v>
      </c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</row>
    <row r="9" spans="1:24" ht="21" customHeight="1">
      <c r="A9" s="10"/>
      <c r="C9" s="68"/>
      <c r="D9" s="68"/>
      <c r="E9" s="169" t="s">
        <v>64</v>
      </c>
      <c r="F9" s="169"/>
      <c r="G9" s="169"/>
      <c r="H9" s="169"/>
      <c r="I9" s="169"/>
      <c r="J9" s="164" t="s">
        <v>50</v>
      </c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</row>
    <row r="10" spans="1:24" ht="21" customHeight="1">
      <c r="A10" s="10">
        <v>4</v>
      </c>
      <c r="B10" s="165" t="s">
        <v>18</v>
      </c>
      <c r="C10" s="165"/>
      <c r="D10" s="165"/>
      <c r="E10" s="164" t="s">
        <v>139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</row>
    <row r="11" spans="1:24" ht="21" customHeight="1">
      <c r="A11" s="10"/>
      <c r="B11" s="165"/>
      <c r="C11" s="165"/>
      <c r="D11" s="165"/>
      <c r="E11" s="164" t="s">
        <v>54</v>
      </c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</row>
    <row r="12" spans="1:24" ht="21" customHeight="1">
      <c r="A12" s="10"/>
      <c r="B12" s="11"/>
      <c r="C12" s="11"/>
      <c r="D12" s="11"/>
      <c r="E12" s="164" t="s">
        <v>191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</row>
    <row r="13" spans="1:24" ht="21" customHeight="1">
      <c r="A13" s="10"/>
      <c r="B13" s="11"/>
      <c r="C13" s="11"/>
      <c r="D13" s="11"/>
      <c r="E13" s="164" t="s">
        <v>192</v>
      </c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</row>
    <row r="14" spans="1:24" ht="21" customHeight="1">
      <c r="A14" s="10">
        <v>5</v>
      </c>
      <c r="B14" s="165" t="s">
        <v>46</v>
      </c>
      <c r="C14" s="165"/>
      <c r="D14" s="165"/>
      <c r="E14" s="164" t="s">
        <v>25</v>
      </c>
      <c r="F14" s="164"/>
      <c r="G14" s="164"/>
      <c r="H14" s="164"/>
      <c r="I14" s="164"/>
      <c r="J14" s="164" t="s">
        <v>19</v>
      </c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4" ht="21" customHeight="1">
      <c r="A15" s="10"/>
      <c r="B15" s="165"/>
      <c r="C15" s="165"/>
      <c r="D15" s="165"/>
      <c r="E15" s="164" t="s">
        <v>31</v>
      </c>
      <c r="F15" s="164"/>
      <c r="G15" s="164"/>
      <c r="H15" s="164"/>
      <c r="I15" s="164"/>
      <c r="J15" s="164" t="s">
        <v>20</v>
      </c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</row>
    <row r="16" spans="1:24" ht="21" customHeight="1">
      <c r="A16" s="10"/>
      <c r="B16" s="165"/>
      <c r="C16" s="165"/>
      <c r="D16" s="165"/>
      <c r="E16" s="164" t="s">
        <v>32</v>
      </c>
      <c r="F16" s="164"/>
      <c r="G16" s="164"/>
      <c r="H16" s="164"/>
      <c r="I16" s="164"/>
      <c r="J16" s="164" t="s">
        <v>21</v>
      </c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</row>
    <row r="17" spans="1:24" ht="21" customHeight="1">
      <c r="A17" s="10"/>
      <c r="B17" s="165"/>
      <c r="C17" s="165"/>
      <c r="D17" s="165"/>
      <c r="E17" s="164" t="s">
        <v>33</v>
      </c>
      <c r="F17" s="164"/>
      <c r="G17" s="164"/>
      <c r="H17" s="164"/>
      <c r="I17" s="164"/>
      <c r="J17" s="164" t="s">
        <v>22</v>
      </c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</row>
    <row r="18" spans="1:24" ht="21" customHeight="1">
      <c r="A18" s="10"/>
      <c r="B18" s="165"/>
      <c r="C18" s="165"/>
      <c r="D18" s="165"/>
      <c r="E18" s="164" t="s">
        <v>34</v>
      </c>
      <c r="F18" s="164"/>
      <c r="G18" s="164"/>
      <c r="H18" s="164"/>
      <c r="I18" s="164"/>
      <c r="J18" s="164" t="s">
        <v>24</v>
      </c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</row>
    <row r="19" spans="1:24" ht="21" customHeight="1">
      <c r="A19" s="10"/>
      <c r="B19" s="165"/>
      <c r="C19" s="165"/>
      <c r="D19" s="165"/>
      <c r="E19" s="164"/>
      <c r="F19" s="164"/>
      <c r="G19" s="164"/>
      <c r="H19" s="164"/>
      <c r="I19" s="164"/>
      <c r="J19" s="164" t="s">
        <v>23</v>
      </c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</row>
    <row r="20" spans="1:24" ht="21" customHeight="1">
      <c r="A20" s="10"/>
      <c r="B20" s="165"/>
      <c r="C20" s="165"/>
      <c r="D20" s="165"/>
      <c r="E20" s="164" t="s">
        <v>35</v>
      </c>
      <c r="F20" s="164"/>
      <c r="G20" s="164"/>
      <c r="H20" s="164"/>
      <c r="I20" s="164"/>
      <c r="J20" s="164" t="s">
        <v>36</v>
      </c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</row>
    <row r="21" spans="1:24" ht="21" customHeight="1">
      <c r="A21" s="10">
        <v>6</v>
      </c>
      <c r="B21" s="165" t="s">
        <v>37</v>
      </c>
      <c r="C21" s="165"/>
      <c r="D21" s="165"/>
      <c r="E21" s="164" t="s">
        <v>57</v>
      </c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</row>
    <row r="22" spans="1:24" ht="21" customHeight="1">
      <c r="A22" s="10"/>
      <c r="B22" s="162"/>
      <c r="C22" s="162"/>
      <c r="D22" s="162"/>
      <c r="E22" s="164" t="s">
        <v>140</v>
      </c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</row>
    <row r="23" spans="1:24" ht="21" customHeight="1">
      <c r="A23" s="10"/>
      <c r="B23" s="162"/>
      <c r="C23" s="162"/>
      <c r="D23" s="162"/>
      <c r="E23" s="164" t="s">
        <v>40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</row>
    <row r="24" spans="1:24" ht="21" customHeight="1">
      <c r="A24" s="10"/>
      <c r="B24" s="162"/>
      <c r="C24" s="162"/>
      <c r="D24" s="162"/>
      <c r="E24" s="164" t="s">
        <v>41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</row>
    <row r="25" spans="1:24" ht="21" customHeight="1">
      <c r="A25" s="10"/>
      <c r="B25" s="162"/>
      <c r="C25" s="162"/>
      <c r="D25" s="162"/>
      <c r="E25" s="164" t="s">
        <v>42</v>
      </c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</row>
    <row r="26" spans="1:24" ht="21" customHeight="1">
      <c r="A26" s="10"/>
      <c r="B26" s="162"/>
      <c r="C26" s="162"/>
      <c r="D26" s="162"/>
      <c r="E26" s="164" t="s">
        <v>43</v>
      </c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</row>
    <row r="27" spans="1:24" ht="21" customHeight="1">
      <c r="A27" s="10">
        <v>7</v>
      </c>
      <c r="B27" s="165" t="s">
        <v>9</v>
      </c>
      <c r="C27" s="165"/>
      <c r="D27" s="165"/>
      <c r="E27" s="164" t="s">
        <v>150</v>
      </c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</row>
    <row r="28" spans="1:24" ht="21" customHeight="1">
      <c r="A28" s="10"/>
      <c r="E28" s="135" t="s">
        <v>194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</row>
    <row r="29" spans="5:24" ht="21" customHeight="1">
      <c r="E29" s="135" t="s">
        <v>193</v>
      </c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</row>
    <row r="30" spans="1:24" ht="21" customHeight="1">
      <c r="A30" s="10"/>
      <c r="B30" s="165"/>
      <c r="C30" s="165"/>
      <c r="D30" s="165"/>
      <c r="E30" s="164" t="s">
        <v>151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</row>
    <row r="31" spans="1:24" ht="21" customHeight="1">
      <c r="A31" s="10">
        <v>8</v>
      </c>
      <c r="B31" s="165" t="s">
        <v>38</v>
      </c>
      <c r="C31" s="165"/>
      <c r="D31" s="165"/>
      <c r="E31" s="164" t="s">
        <v>44</v>
      </c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</row>
    <row r="32" spans="1:24" ht="21" customHeight="1">
      <c r="A32" s="10">
        <v>9</v>
      </c>
      <c r="B32" s="165" t="s">
        <v>39</v>
      </c>
      <c r="C32" s="165"/>
      <c r="D32" s="165"/>
      <c r="E32" s="164" t="s">
        <v>65</v>
      </c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</row>
    <row r="33" spans="1:24" ht="42" customHeight="1">
      <c r="A33" s="10">
        <v>10</v>
      </c>
      <c r="B33" s="165" t="s">
        <v>84</v>
      </c>
      <c r="C33" s="165"/>
      <c r="D33" s="165"/>
      <c r="E33" s="167" t="s">
        <v>195</v>
      </c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</row>
    <row r="34" spans="1:24" ht="45.75" customHeight="1">
      <c r="A34" s="10"/>
      <c r="B34" s="11"/>
      <c r="C34" s="11"/>
      <c r="D34" s="11"/>
      <c r="E34" s="167" t="s">
        <v>85</v>
      </c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</row>
    <row r="35" spans="1:24" ht="24.75" customHeight="1">
      <c r="A35" s="10">
        <v>11</v>
      </c>
      <c r="B35" s="162" t="s">
        <v>69</v>
      </c>
      <c r="C35" s="162"/>
      <c r="D35" s="162"/>
      <c r="E35" s="163" t="s">
        <v>75</v>
      </c>
      <c r="F35" s="163"/>
      <c r="G35" s="10">
        <v>0</v>
      </c>
      <c r="H35" s="8"/>
      <c r="I35" s="163" t="s">
        <v>68</v>
      </c>
      <c r="J35" s="163"/>
      <c r="K35" s="10">
        <v>2</v>
      </c>
      <c r="L35" s="8"/>
      <c r="M35" s="163" t="s">
        <v>73</v>
      </c>
      <c r="N35" s="163"/>
      <c r="O35" s="10">
        <v>1</v>
      </c>
      <c r="P35" s="8"/>
      <c r="Q35" s="163" t="s">
        <v>66</v>
      </c>
      <c r="R35" s="163"/>
      <c r="S35" s="10">
        <v>1</v>
      </c>
      <c r="T35" s="8"/>
      <c r="U35" s="163" t="s">
        <v>71</v>
      </c>
      <c r="V35" s="163"/>
      <c r="W35" s="10">
        <v>2</v>
      </c>
      <c r="X35" s="9"/>
    </row>
    <row r="36" spans="1:24" ht="30" customHeight="1">
      <c r="A36" s="10"/>
      <c r="B36" s="162"/>
      <c r="C36" s="162"/>
      <c r="D36" s="162"/>
      <c r="E36" s="163" t="s">
        <v>67</v>
      </c>
      <c r="F36" s="163"/>
      <c r="G36" s="10">
        <v>2</v>
      </c>
      <c r="H36" s="8"/>
      <c r="I36" s="163" t="s">
        <v>74</v>
      </c>
      <c r="J36" s="163"/>
      <c r="K36" s="10">
        <v>2</v>
      </c>
      <c r="L36" s="8"/>
      <c r="M36" s="163" t="s">
        <v>70</v>
      </c>
      <c r="N36" s="163"/>
      <c r="O36" s="10">
        <v>1</v>
      </c>
      <c r="P36" s="8"/>
      <c r="Q36" s="163" t="s">
        <v>72</v>
      </c>
      <c r="R36" s="163"/>
      <c r="S36" s="10">
        <v>2</v>
      </c>
      <c r="T36" s="163"/>
      <c r="U36" s="163"/>
      <c r="V36" s="10"/>
      <c r="W36" s="8"/>
      <c r="X36" s="9"/>
    </row>
    <row r="37" spans="3:24" ht="30" customHeight="1">
      <c r="C37" s="9"/>
      <c r="D37" s="9"/>
      <c r="E37" s="9"/>
      <c r="F37" s="9"/>
      <c r="G37" s="9"/>
      <c r="I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3:24" ht="30" customHeight="1">
      <c r="C38" s="9"/>
      <c r="D38" s="9"/>
      <c r="E38" s="9"/>
      <c r="F38" s="9"/>
      <c r="G38" s="9"/>
      <c r="H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3:24" ht="30" customHeight="1">
      <c r="C39" s="9"/>
      <c r="D39" s="9"/>
      <c r="F39" s="9"/>
      <c r="G39" s="9"/>
      <c r="H39" s="9"/>
      <c r="I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3:24" ht="30" customHeight="1">
      <c r="C40" s="9"/>
      <c r="D40" s="9"/>
      <c r="F40" s="9"/>
      <c r="G40" s="9"/>
      <c r="H40" s="9"/>
      <c r="J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3:24" ht="30" customHeight="1">
      <c r="C41" s="9"/>
      <c r="D41" s="9"/>
      <c r="E41" s="9"/>
      <c r="F41" s="9"/>
      <c r="G41" s="9"/>
      <c r="H41" s="9"/>
      <c r="I41" s="9"/>
      <c r="J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3:24" ht="30" customHeight="1">
      <c r="C42" s="9"/>
      <c r="D42" s="9"/>
      <c r="E42" s="9"/>
      <c r="F42" s="9"/>
      <c r="G42" s="9"/>
      <c r="H42" s="9"/>
      <c r="I42" s="9"/>
      <c r="J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3:24" ht="30" customHeight="1">
      <c r="C43" s="9"/>
      <c r="D43" s="9"/>
      <c r="F43" s="9"/>
      <c r="G43" s="9"/>
      <c r="I43" s="9"/>
      <c r="J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3:24" ht="30" customHeight="1">
      <c r="C44" s="9"/>
      <c r="D44" s="9"/>
      <c r="E44" s="9"/>
      <c r="F44" s="9"/>
      <c r="G44" s="9"/>
      <c r="H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2:24" ht="30" customHeight="1">
      <c r="B45" s="162"/>
      <c r="C45" s="162"/>
      <c r="D45" s="162"/>
      <c r="E45" s="9"/>
      <c r="F45" s="9"/>
      <c r="G45" s="9"/>
      <c r="H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2:24" ht="30" customHeight="1">
      <c r="B46" s="162"/>
      <c r="C46" s="162"/>
      <c r="D46" s="162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4" ht="30" customHeight="1">
      <c r="B47" s="162"/>
      <c r="C47" s="162"/>
      <c r="D47" s="162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30" customHeight="1"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</row>
    <row r="49" spans="2:24" ht="30" customHeight="1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</row>
    <row r="50" spans="2:24" ht="30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</row>
    <row r="51" spans="2:24" ht="30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</row>
    <row r="52" spans="2:24" ht="30" customHeight="1"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</row>
    <row r="53" spans="2:24" ht="30" customHeight="1"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</row>
    <row r="54" spans="2:24" ht="30" customHeight="1"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</row>
    <row r="55" spans="2:24" ht="30" customHeight="1"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</row>
    <row r="56" spans="2:24" ht="30" customHeight="1"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</row>
    <row r="57" spans="2:24" ht="30" customHeight="1"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</row>
    <row r="58" spans="2:24" ht="30" customHeight="1"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</row>
  </sheetData>
  <sheetProtection/>
  <mergeCells count="107">
    <mergeCell ref="Q1:X1"/>
    <mergeCell ref="B6:D6"/>
    <mergeCell ref="E8:I8"/>
    <mergeCell ref="E10:X10"/>
    <mergeCell ref="J8:X8"/>
    <mergeCell ref="B8:D8"/>
    <mergeCell ref="A1:J1"/>
    <mergeCell ref="B15:D15"/>
    <mergeCell ref="B14:D14"/>
    <mergeCell ref="B5:D5"/>
    <mergeCell ref="J7:X7"/>
    <mergeCell ref="J9:X9"/>
    <mergeCell ref="E11:X11"/>
    <mergeCell ref="E14:I14"/>
    <mergeCell ref="J14:X14"/>
    <mergeCell ref="E15:I15"/>
    <mergeCell ref="B3:D3"/>
    <mergeCell ref="E3:X3"/>
    <mergeCell ref="B11:D11"/>
    <mergeCell ref="E12:X12"/>
    <mergeCell ref="E7:I7"/>
    <mergeCell ref="E9:I9"/>
    <mergeCell ref="B23:D23"/>
    <mergeCell ref="B24:D24"/>
    <mergeCell ref="B21:D21"/>
    <mergeCell ref="B33:D33"/>
    <mergeCell ref="Q36:R36"/>
    <mergeCell ref="B46:D46"/>
    <mergeCell ref="B47:D47"/>
    <mergeCell ref="B45:D45"/>
    <mergeCell ref="B49:D49"/>
    <mergeCell ref="E49:X49"/>
    <mergeCell ref="B48:D48"/>
    <mergeCell ref="E48:X48"/>
    <mergeCell ref="J15:X15"/>
    <mergeCell ref="B10:D10"/>
    <mergeCell ref="J5:X5"/>
    <mergeCell ref="B17:D17"/>
    <mergeCell ref="J6:X6"/>
    <mergeCell ref="B16:D16"/>
    <mergeCell ref="E5:I5"/>
    <mergeCell ref="E6:I6"/>
    <mergeCell ref="E16:I16"/>
    <mergeCell ref="E13:X13"/>
    <mergeCell ref="E4:X4"/>
    <mergeCell ref="B4:D4"/>
    <mergeCell ref="B19:D19"/>
    <mergeCell ref="B18:D18"/>
    <mergeCell ref="J16:X16"/>
    <mergeCell ref="E19:I19"/>
    <mergeCell ref="E18:I18"/>
    <mergeCell ref="J18:X18"/>
    <mergeCell ref="J19:X19"/>
    <mergeCell ref="B7:D7"/>
    <mergeCell ref="B27:D27"/>
    <mergeCell ref="B32:D32"/>
    <mergeCell ref="E24:X24"/>
    <mergeCell ref="E25:X25"/>
    <mergeCell ref="B30:D30"/>
    <mergeCell ref="B31:D31"/>
    <mergeCell ref="E27:X27"/>
    <mergeCell ref="B25:D25"/>
    <mergeCell ref="B26:D26"/>
    <mergeCell ref="E17:I17"/>
    <mergeCell ref="J17:X17"/>
    <mergeCell ref="E21:X21"/>
    <mergeCell ref="E23:X23"/>
    <mergeCell ref="E20:I20"/>
    <mergeCell ref="J20:X20"/>
    <mergeCell ref="B20:D20"/>
    <mergeCell ref="E22:X22"/>
    <mergeCell ref="B22:D22"/>
    <mergeCell ref="B50:D50"/>
    <mergeCell ref="E57:X57"/>
    <mergeCell ref="E53:X53"/>
    <mergeCell ref="B54:D54"/>
    <mergeCell ref="E54:X54"/>
    <mergeCell ref="B53:D53"/>
    <mergeCell ref="B51:D51"/>
    <mergeCell ref="E52:X52"/>
    <mergeCell ref="E51:X51"/>
    <mergeCell ref="E50:X50"/>
    <mergeCell ref="T36:U36"/>
    <mergeCell ref="E36:F36"/>
    <mergeCell ref="B58:D58"/>
    <mergeCell ref="E58:X58"/>
    <mergeCell ref="B55:D55"/>
    <mergeCell ref="E55:X55"/>
    <mergeCell ref="B56:D56"/>
    <mergeCell ref="E56:X56"/>
    <mergeCell ref="B57:D57"/>
    <mergeCell ref="B52:D52"/>
    <mergeCell ref="Q35:R35"/>
    <mergeCell ref="U35:V35"/>
    <mergeCell ref="E32:X32"/>
    <mergeCell ref="E26:X26"/>
    <mergeCell ref="E31:X31"/>
    <mergeCell ref="E30:X30"/>
    <mergeCell ref="E33:X33"/>
    <mergeCell ref="E34:X34"/>
    <mergeCell ref="E35:F35"/>
    <mergeCell ref="B36:D36"/>
    <mergeCell ref="I36:J36"/>
    <mergeCell ref="I35:J35"/>
    <mergeCell ref="M35:N35"/>
    <mergeCell ref="M36:N36"/>
    <mergeCell ref="B35:D35"/>
  </mergeCells>
  <printOptions/>
  <pageMargins left="0.5905511811023623" right="0.3937007874015748" top="0.3937007874015748" bottom="0.5905511811023623" header="0.3937007874015748" footer="0.59055118110236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selection activeCell="N12" sqref="N12"/>
    </sheetView>
  </sheetViews>
  <sheetFormatPr defaultColWidth="10.625" defaultRowHeight="24.75" customHeight="1"/>
  <cols>
    <col min="1" max="2" width="4.375" style="15" customWidth="1"/>
    <col min="3" max="3" width="3.625" style="15" customWidth="1"/>
    <col min="4" max="24" width="3.125" style="15" customWidth="1"/>
    <col min="25" max="32" width="2.00390625" style="15" customWidth="1"/>
    <col min="33" max="36" width="3.625" style="15" customWidth="1"/>
    <col min="37" max="37" width="2.00390625" style="15" customWidth="1"/>
    <col min="38" max="45" width="3.625" style="15" customWidth="1"/>
    <col min="46" max="16384" width="10.625" style="15" customWidth="1"/>
  </cols>
  <sheetData>
    <row r="1" spans="1:36" ht="24.75" customHeight="1">
      <c r="A1" s="172" t="s">
        <v>100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33" t="s">
        <v>148</v>
      </c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16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ht="24.75" customHeight="1">
      <c r="A3" s="173" t="s">
        <v>77</v>
      </c>
      <c r="B3" s="173"/>
      <c r="C3" s="173"/>
      <c r="D3" s="173"/>
      <c r="E3" s="32"/>
      <c r="F3" s="32"/>
      <c r="G3" s="32"/>
      <c r="H3" s="30"/>
      <c r="I3" s="30"/>
      <c r="J3" s="30"/>
      <c r="K3" s="30"/>
      <c r="L3" s="30"/>
      <c r="M3" s="30"/>
      <c r="N3" s="30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38" ht="24.75" customHeight="1">
      <c r="A4" s="174" t="s">
        <v>86</v>
      </c>
      <c r="B4" s="174"/>
      <c r="C4" s="174"/>
      <c r="D4" s="175" t="str">
        <f>A5</f>
        <v>東習 A</v>
      </c>
      <c r="E4" s="175"/>
      <c r="F4" s="175"/>
      <c r="G4" s="175" t="str">
        <f>A6</f>
        <v>大久保</v>
      </c>
      <c r="H4" s="175"/>
      <c r="I4" s="175"/>
      <c r="J4" s="175" t="str">
        <f>A7</f>
        <v>谷津 B</v>
      </c>
      <c r="K4" s="175"/>
      <c r="L4" s="175"/>
      <c r="M4" s="175" t="str">
        <f>A8</f>
        <v>鷺沼 A</v>
      </c>
      <c r="N4" s="175"/>
      <c r="O4" s="175"/>
      <c r="P4" s="174" t="str">
        <f>A9</f>
        <v>向山</v>
      </c>
      <c r="Q4" s="174"/>
      <c r="R4" s="174"/>
      <c r="S4" s="174" t="str">
        <f>A10</f>
        <v>藤崎 B</v>
      </c>
      <c r="T4" s="174"/>
      <c r="U4" s="174"/>
      <c r="V4" s="174" t="str">
        <f>A11</f>
        <v>MSS香澄　Y</v>
      </c>
      <c r="W4" s="174"/>
      <c r="X4" s="174"/>
      <c r="Y4" s="174" t="s">
        <v>2</v>
      </c>
      <c r="Z4" s="174"/>
      <c r="AA4" s="174" t="s">
        <v>0</v>
      </c>
      <c r="AB4" s="174"/>
      <c r="AC4" s="174" t="s">
        <v>1</v>
      </c>
      <c r="AD4" s="174"/>
      <c r="AE4" s="174" t="s">
        <v>7</v>
      </c>
      <c r="AF4" s="174"/>
      <c r="AG4" s="33" t="s">
        <v>5</v>
      </c>
      <c r="AH4" s="26" t="s">
        <v>3</v>
      </c>
      <c r="AI4" s="26" t="s">
        <v>4</v>
      </c>
      <c r="AJ4" s="26" t="s">
        <v>6</v>
      </c>
      <c r="AL4" s="14"/>
    </row>
    <row r="5" spans="1:38" ht="24.75" customHeight="1">
      <c r="A5" s="176" t="s">
        <v>127</v>
      </c>
      <c r="B5" s="176"/>
      <c r="C5" s="176"/>
      <c r="D5" s="12"/>
      <c r="E5" s="12"/>
      <c r="F5" s="13"/>
      <c r="G5" s="36">
        <f>IF(M15="","",M15)</f>
      </c>
      <c r="H5" s="35"/>
      <c r="I5" s="37"/>
      <c r="J5" s="36"/>
      <c r="K5" s="35"/>
      <c r="L5" s="37"/>
      <c r="M5" s="36"/>
      <c r="N5" s="35"/>
      <c r="O5" s="37"/>
      <c r="P5" s="36"/>
      <c r="Q5" s="35"/>
      <c r="R5" s="37"/>
      <c r="S5" s="36"/>
      <c r="T5" s="35"/>
      <c r="U5" s="37"/>
      <c r="V5" s="36"/>
      <c r="W5" s="35"/>
      <c r="X5" s="37"/>
      <c r="Y5" s="154">
        <f aca="true" t="shared" si="0" ref="Y5:Y11">AA5*3+AC5*1</f>
        <v>0</v>
      </c>
      <c r="Z5" s="154"/>
      <c r="AA5" s="155">
        <f>COUNTIF(H5:T5,"○")</f>
        <v>0</v>
      </c>
      <c r="AB5" s="156"/>
      <c r="AC5" s="157">
        <f>COUNTIF(H5:T5,"△")</f>
        <v>0</v>
      </c>
      <c r="AD5" s="158"/>
      <c r="AE5" s="155">
        <f>COUNTIF(H5:T5,"●")</f>
        <v>0</v>
      </c>
      <c r="AF5" s="156"/>
      <c r="AG5" s="76">
        <f aca="true" t="shared" si="1" ref="AG5:AG11">AH5-AI5</f>
        <v>0</v>
      </c>
      <c r="AH5" s="77">
        <f>SUM(D5,G5,J5,M5,P5,S5,V5)</f>
        <v>0</v>
      </c>
      <c r="AI5" s="77">
        <f>SUM(F5,I5,L5,O5,R5,U5,X5)</f>
        <v>0</v>
      </c>
      <c r="AJ5" s="25">
        <f aca="true" t="shared" si="2" ref="AJ5:AJ11">RANK(AK5,AK$5:AK$11)</f>
        <v>1</v>
      </c>
      <c r="AK5" s="48">
        <f>Y5*10000+AG5*100+AH5</f>
        <v>0</v>
      </c>
      <c r="AL5" s="14"/>
    </row>
    <row r="6" spans="1:38" ht="24.75" customHeight="1">
      <c r="A6" s="176" t="s">
        <v>135</v>
      </c>
      <c r="B6" s="176"/>
      <c r="C6" s="176"/>
      <c r="D6" s="36"/>
      <c r="E6" s="35"/>
      <c r="F6" s="37"/>
      <c r="G6" s="38"/>
      <c r="H6" s="12"/>
      <c r="I6" s="38"/>
      <c r="J6" s="36"/>
      <c r="K6" s="35"/>
      <c r="L6" s="37"/>
      <c r="M6" s="36"/>
      <c r="N6" s="35"/>
      <c r="O6" s="37"/>
      <c r="P6" s="36"/>
      <c r="Q6" s="35"/>
      <c r="R6" s="37"/>
      <c r="S6" s="36"/>
      <c r="T6" s="35"/>
      <c r="U6" s="37"/>
      <c r="V6" s="36"/>
      <c r="W6" s="35"/>
      <c r="X6" s="37"/>
      <c r="Y6" s="154">
        <f t="shared" si="0"/>
        <v>0</v>
      </c>
      <c r="Z6" s="154"/>
      <c r="AA6" s="155">
        <f>COUNTIF(E6:T6,"○")</f>
        <v>0</v>
      </c>
      <c r="AB6" s="156"/>
      <c r="AC6" s="157">
        <f>COUNTIF(E6:T6,"△")</f>
        <v>0</v>
      </c>
      <c r="AD6" s="158"/>
      <c r="AE6" s="155">
        <f>COUNTIF(E6:T6,"●")</f>
        <v>0</v>
      </c>
      <c r="AF6" s="156"/>
      <c r="AG6" s="76">
        <f t="shared" si="1"/>
        <v>0</v>
      </c>
      <c r="AH6" s="77">
        <f aca="true" t="shared" si="3" ref="AH6:AH11">SUM(D6,G6,J6,M6,P6,S6,V6)</f>
        <v>0</v>
      </c>
      <c r="AI6" s="77">
        <f aca="true" t="shared" si="4" ref="AI6:AI11">SUM(F6,I6,L6,O6,R6,U6,X6)</f>
        <v>0</v>
      </c>
      <c r="AJ6" s="25">
        <f t="shared" si="2"/>
        <v>1</v>
      </c>
      <c r="AK6" s="48">
        <f aca="true" t="shared" si="5" ref="AK6:AK11">Y6*10000+AG6*100+AH6</f>
        <v>0</v>
      </c>
      <c r="AL6" s="14"/>
    </row>
    <row r="7" spans="1:38" ht="24.75" customHeight="1">
      <c r="A7" s="176" t="s">
        <v>129</v>
      </c>
      <c r="B7" s="176"/>
      <c r="C7" s="176"/>
      <c r="D7" s="49"/>
      <c r="E7" s="35"/>
      <c r="F7" s="50"/>
      <c r="G7" s="51"/>
      <c r="H7" s="35"/>
      <c r="I7" s="50"/>
      <c r="J7" s="39"/>
      <c r="K7" s="12"/>
      <c r="L7" s="43"/>
      <c r="M7" s="36"/>
      <c r="N7" s="35"/>
      <c r="O7" s="37"/>
      <c r="P7" s="36"/>
      <c r="Q7" s="35"/>
      <c r="R7" s="37"/>
      <c r="S7" s="36"/>
      <c r="T7" s="35"/>
      <c r="U7" s="37"/>
      <c r="V7" s="36"/>
      <c r="W7" s="35"/>
      <c r="X7" s="37"/>
      <c r="Y7" s="154">
        <f t="shared" si="0"/>
        <v>0</v>
      </c>
      <c r="Z7" s="154"/>
      <c r="AA7" s="155">
        <f>COUNTIF(E7:T7,"○")</f>
        <v>0</v>
      </c>
      <c r="AB7" s="156"/>
      <c r="AC7" s="157">
        <f>COUNTIF(E7:T7,"△")</f>
        <v>0</v>
      </c>
      <c r="AD7" s="158"/>
      <c r="AE7" s="155">
        <f>COUNTIF(E7:T7,"●")</f>
        <v>0</v>
      </c>
      <c r="AF7" s="156"/>
      <c r="AG7" s="76">
        <f t="shared" si="1"/>
        <v>0</v>
      </c>
      <c r="AH7" s="77">
        <f t="shared" si="3"/>
        <v>0</v>
      </c>
      <c r="AI7" s="77">
        <f t="shared" si="4"/>
        <v>0</v>
      </c>
      <c r="AJ7" s="25">
        <f t="shared" si="2"/>
        <v>1</v>
      </c>
      <c r="AK7" s="48">
        <f t="shared" si="5"/>
        <v>0</v>
      </c>
      <c r="AL7" s="14"/>
    </row>
    <row r="8" spans="1:38" ht="24.75" customHeight="1">
      <c r="A8" s="176" t="s">
        <v>130</v>
      </c>
      <c r="B8" s="176"/>
      <c r="C8" s="176"/>
      <c r="D8" s="45"/>
      <c r="E8" s="35"/>
      <c r="F8" s="45"/>
      <c r="G8" s="47"/>
      <c r="H8" s="35"/>
      <c r="I8" s="46"/>
      <c r="J8" s="45"/>
      <c r="K8" s="35"/>
      <c r="L8" s="46"/>
      <c r="M8" s="39"/>
      <c r="N8" s="12"/>
      <c r="O8" s="39"/>
      <c r="P8" s="36"/>
      <c r="Q8" s="35"/>
      <c r="R8" s="37"/>
      <c r="S8" s="36"/>
      <c r="T8" s="35"/>
      <c r="U8" s="37"/>
      <c r="V8" s="36"/>
      <c r="W8" s="35"/>
      <c r="X8" s="37"/>
      <c r="Y8" s="154">
        <f t="shared" si="0"/>
        <v>0</v>
      </c>
      <c r="Z8" s="154"/>
      <c r="AA8" s="155">
        <f>COUNTIF(E8:T8,"○")</f>
        <v>0</v>
      </c>
      <c r="AB8" s="156"/>
      <c r="AC8" s="157">
        <f>COUNTIF(E8:T8,"△")</f>
        <v>0</v>
      </c>
      <c r="AD8" s="158"/>
      <c r="AE8" s="155">
        <f>COUNTIF(E8:T8,"●")</f>
        <v>0</v>
      </c>
      <c r="AF8" s="156"/>
      <c r="AG8" s="76">
        <f t="shared" si="1"/>
        <v>0</v>
      </c>
      <c r="AH8" s="77">
        <f t="shared" si="3"/>
        <v>0</v>
      </c>
      <c r="AI8" s="77">
        <f t="shared" si="4"/>
        <v>0</v>
      </c>
      <c r="AJ8" s="25">
        <f t="shared" si="2"/>
        <v>1</v>
      </c>
      <c r="AK8" s="48">
        <f t="shared" si="5"/>
        <v>0</v>
      </c>
      <c r="AL8" s="14"/>
    </row>
    <row r="9" spans="1:38" ht="24.75" customHeight="1">
      <c r="A9" s="176" t="s">
        <v>136</v>
      </c>
      <c r="B9" s="176"/>
      <c r="C9" s="176"/>
      <c r="D9" s="49"/>
      <c r="E9" s="35"/>
      <c r="F9" s="49"/>
      <c r="G9" s="47"/>
      <c r="H9" s="35"/>
      <c r="I9" s="46"/>
      <c r="J9" s="45"/>
      <c r="K9" s="35"/>
      <c r="L9" s="46"/>
      <c r="M9" s="45"/>
      <c r="N9" s="35"/>
      <c r="O9" s="45"/>
      <c r="P9" s="40"/>
      <c r="Q9" s="41"/>
      <c r="R9" s="42"/>
      <c r="S9" s="36"/>
      <c r="T9" s="35"/>
      <c r="U9" s="37"/>
      <c r="V9" s="36"/>
      <c r="W9" s="35"/>
      <c r="X9" s="37"/>
      <c r="Y9" s="154">
        <f t="shared" si="0"/>
        <v>0</v>
      </c>
      <c r="Z9" s="154"/>
      <c r="AA9" s="155">
        <f>COUNTIF(E9:T9,"○")</f>
        <v>0</v>
      </c>
      <c r="AB9" s="156"/>
      <c r="AC9" s="157">
        <f>COUNTIF(E9:T9,"△")</f>
        <v>0</v>
      </c>
      <c r="AD9" s="158"/>
      <c r="AE9" s="155">
        <f>COUNTIF(E9:T9,"●")</f>
        <v>0</v>
      </c>
      <c r="AF9" s="156"/>
      <c r="AG9" s="76">
        <f t="shared" si="1"/>
        <v>0</v>
      </c>
      <c r="AH9" s="77">
        <f t="shared" si="3"/>
        <v>0</v>
      </c>
      <c r="AI9" s="77">
        <f t="shared" si="4"/>
        <v>0</v>
      </c>
      <c r="AJ9" s="25">
        <f t="shared" si="2"/>
        <v>1</v>
      </c>
      <c r="AK9" s="48">
        <f t="shared" si="5"/>
        <v>0</v>
      </c>
      <c r="AL9" s="14"/>
    </row>
    <row r="10" spans="1:38" ht="24.75" customHeight="1">
      <c r="A10" s="176" t="s">
        <v>133</v>
      </c>
      <c r="B10" s="176"/>
      <c r="C10" s="176"/>
      <c r="D10" s="47"/>
      <c r="E10" s="35"/>
      <c r="F10" s="45"/>
      <c r="G10" s="47"/>
      <c r="H10" s="35"/>
      <c r="I10" s="46"/>
      <c r="J10" s="45"/>
      <c r="K10" s="35"/>
      <c r="L10" s="46"/>
      <c r="M10" s="47"/>
      <c r="N10" s="35"/>
      <c r="O10" s="45"/>
      <c r="P10" s="47"/>
      <c r="Q10" s="35"/>
      <c r="R10" s="46"/>
      <c r="S10" s="40"/>
      <c r="T10" s="41"/>
      <c r="U10" s="42"/>
      <c r="V10" s="36"/>
      <c r="W10" s="35"/>
      <c r="X10" s="37"/>
      <c r="Y10" s="154">
        <f t="shared" si="0"/>
        <v>0</v>
      </c>
      <c r="Z10" s="154"/>
      <c r="AA10" s="155">
        <f>COUNTIF(D10:R10,"○")</f>
        <v>0</v>
      </c>
      <c r="AB10" s="156"/>
      <c r="AC10" s="157">
        <f>COUNTIF(D10:R10,"△")</f>
        <v>0</v>
      </c>
      <c r="AD10" s="158"/>
      <c r="AE10" s="155">
        <f>COUNTIF(E10:R10,"●")</f>
        <v>0</v>
      </c>
      <c r="AF10" s="156"/>
      <c r="AG10" s="76">
        <f t="shared" si="1"/>
        <v>0</v>
      </c>
      <c r="AH10" s="77">
        <f t="shared" si="3"/>
        <v>0</v>
      </c>
      <c r="AI10" s="77">
        <f t="shared" si="4"/>
        <v>0</v>
      </c>
      <c r="AJ10" s="25">
        <f t="shared" si="2"/>
        <v>1</v>
      </c>
      <c r="AK10" s="48">
        <f t="shared" si="5"/>
        <v>0</v>
      </c>
      <c r="AL10" s="14"/>
    </row>
    <row r="11" spans="1:38" ht="24.75" customHeight="1">
      <c r="A11" s="176" t="s">
        <v>124</v>
      </c>
      <c r="B11" s="176"/>
      <c r="C11" s="176"/>
      <c r="D11" s="47"/>
      <c r="E11" s="35"/>
      <c r="F11" s="45"/>
      <c r="G11" s="47"/>
      <c r="H11" s="35"/>
      <c r="I11" s="46"/>
      <c r="J11" s="45"/>
      <c r="K11" s="35"/>
      <c r="L11" s="46"/>
      <c r="M11" s="47"/>
      <c r="N11" s="35"/>
      <c r="O11" s="45"/>
      <c r="P11" s="47"/>
      <c r="Q11" s="35"/>
      <c r="R11" s="46"/>
      <c r="S11" s="47"/>
      <c r="T11" s="35"/>
      <c r="U11" s="46"/>
      <c r="V11" s="40"/>
      <c r="W11" s="41"/>
      <c r="X11" s="42"/>
      <c r="Y11" s="154">
        <f t="shared" si="0"/>
        <v>0</v>
      </c>
      <c r="Z11" s="154"/>
      <c r="AA11" s="155">
        <f>COUNTIF(D11:R11,"○")</f>
        <v>0</v>
      </c>
      <c r="AB11" s="156"/>
      <c r="AC11" s="157">
        <f>COUNTIF(D11:R11,"△")</f>
        <v>0</v>
      </c>
      <c r="AD11" s="158"/>
      <c r="AE11" s="155">
        <f>COUNTIF(E11:R11,"●")</f>
        <v>0</v>
      </c>
      <c r="AF11" s="156"/>
      <c r="AG11" s="76">
        <f t="shared" si="1"/>
        <v>0</v>
      </c>
      <c r="AH11" s="77">
        <f t="shared" si="3"/>
        <v>0</v>
      </c>
      <c r="AI11" s="77">
        <f t="shared" si="4"/>
        <v>0</v>
      </c>
      <c r="AJ11" s="25">
        <f t="shared" si="2"/>
        <v>1</v>
      </c>
      <c r="AK11" s="48">
        <f t="shared" si="5"/>
        <v>0</v>
      </c>
      <c r="AL11" s="14"/>
    </row>
    <row r="12" ht="23.25" customHeight="1"/>
    <row r="13" spans="1:38" ht="24.75" customHeight="1">
      <c r="A13" s="151" t="s">
        <v>80</v>
      </c>
      <c r="B13" s="151"/>
      <c r="C13" s="151" t="s">
        <v>53</v>
      </c>
      <c r="D13" s="151"/>
      <c r="E13" s="151"/>
      <c r="F13" s="152">
        <v>43561</v>
      </c>
      <c r="G13" s="152"/>
      <c r="H13" s="152"/>
      <c r="I13" s="152"/>
      <c r="J13" s="152"/>
      <c r="K13" s="173" t="s">
        <v>81</v>
      </c>
      <c r="L13" s="173"/>
      <c r="M13" s="173"/>
      <c r="N13" s="173"/>
      <c r="O13" s="173"/>
      <c r="P13" s="153"/>
      <c r="Q13" s="153"/>
      <c r="R13" s="153"/>
      <c r="S13" s="153"/>
      <c r="T13" s="153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ht="24.75" customHeight="1">
      <c r="A14" s="174" t="s">
        <v>12</v>
      </c>
      <c r="B14" s="174"/>
      <c r="C14" s="174" t="s">
        <v>11</v>
      </c>
      <c r="D14" s="174"/>
      <c r="E14" s="174"/>
      <c r="F14" s="161" t="s">
        <v>52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61" t="s">
        <v>76</v>
      </c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8"/>
      <c r="AL14" s="34"/>
    </row>
    <row r="15" spans="1:39" ht="24.75" customHeight="1">
      <c r="A15" s="159" t="s">
        <v>170</v>
      </c>
      <c r="B15" s="159"/>
      <c r="C15" s="160">
        <v>0.375</v>
      </c>
      <c r="D15" s="160"/>
      <c r="E15" s="160"/>
      <c r="F15" s="161" t="str">
        <f>A5</f>
        <v>東習 A</v>
      </c>
      <c r="G15" s="147"/>
      <c r="H15" s="147"/>
      <c r="I15" s="147"/>
      <c r="J15" s="147"/>
      <c r="K15" s="147"/>
      <c r="L15" s="148"/>
      <c r="M15" s="149"/>
      <c r="N15" s="150"/>
      <c r="O15" s="149" t="s">
        <v>87</v>
      </c>
      <c r="P15" s="150"/>
      <c r="Q15" s="149"/>
      <c r="R15" s="150"/>
      <c r="S15" s="161" t="str">
        <f>A6</f>
        <v>大久保</v>
      </c>
      <c r="T15" s="147"/>
      <c r="U15" s="147"/>
      <c r="V15" s="147"/>
      <c r="W15" s="147"/>
      <c r="X15" s="147"/>
      <c r="Y15" s="148"/>
      <c r="Z15" s="161" t="str">
        <f>A10</f>
        <v>藤崎 B</v>
      </c>
      <c r="AA15" s="147"/>
      <c r="AB15" s="147"/>
      <c r="AC15" s="147"/>
      <c r="AD15" s="147"/>
      <c r="AE15" s="147"/>
      <c r="AF15" s="148"/>
      <c r="AG15" s="161" t="str">
        <f>A11</f>
        <v>MSS香澄　Y</v>
      </c>
      <c r="AH15" s="147"/>
      <c r="AI15" s="147"/>
      <c r="AJ15" s="147"/>
      <c r="AK15" s="148"/>
      <c r="AM15" s="34"/>
    </row>
    <row r="16" spans="1:39" ht="24.75" customHeight="1">
      <c r="A16" s="159" t="s">
        <v>171</v>
      </c>
      <c r="B16" s="159"/>
      <c r="C16" s="160">
        <v>0.3958333333333333</v>
      </c>
      <c r="D16" s="160"/>
      <c r="E16" s="160"/>
      <c r="F16" s="161" t="str">
        <f>A7</f>
        <v>谷津 B</v>
      </c>
      <c r="G16" s="147"/>
      <c r="H16" s="147"/>
      <c r="I16" s="147"/>
      <c r="J16" s="147"/>
      <c r="K16" s="147"/>
      <c r="L16" s="148"/>
      <c r="M16" s="149"/>
      <c r="N16" s="150"/>
      <c r="O16" s="149" t="s">
        <v>87</v>
      </c>
      <c r="P16" s="150"/>
      <c r="Q16" s="149"/>
      <c r="R16" s="150"/>
      <c r="S16" s="161" t="str">
        <f>A8</f>
        <v>鷺沼 A</v>
      </c>
      <c r="T16" s="147"/>
      <c r="U16" s="147"/>
      <c r="V16" s="147"/>
      <c r="W16" s="147"/>
      <c r="X16" s="147"/>
      <c r="Y16" s="148"/>
      <c r="Z16" s="161" t="str">
        <f>A5</f>
        <v>東習 A</v>
      </c>
      <c r="AA16" s="147"/>
      <c r="AB16" s="147"/>
      <c r="AC16" s="147"/>
      <c r="AD16" s="147"/>
      <c r="AE16" s="147"/>
      <c r="AF16" s="148"/>
      <c r="AG16" s="161" t="str">
        <f>A6</f>
        <v>大久保</v>
      </c>
      <c r="AH16" s="147"/>
      <c r="AI16" s="147"/>
      <c r="AJ16" s="147"/>
      <c r="AK16" s="148"/>
      <c r="AM16" s="34"/>
    </row>
    <row r="17" spans="1:39" ht="24.75" customHeight="1">
      <c r="A17" s="159" t="s">
        <v>172</v>
      </c>
      <c r="B17" s="159"/>
      <c r="C17" s="160">
        <v>0.416666666666667</v>
      </c>
      <c r="D17" s="160"/>
      <c r="E17" s="160"/>
      <c r="F17" s="161" t="str">
        <f>A9</f>
        <v>向山</v>
      </c>
      <c r="G17" s="147"/>
      <c r="H17" s="147"/>
      <c r="I17" s="147"/>
      <c r="J17" s="147"/>
      <c r="K17" s="147"/>
      <c r="L17" s="148"/>
      <c r="M17" s="149"/>
      <c r="N17" s="150"/>
      <c r="O17" s="149" t="s">
        <v>87</v>
      </c>
      <c r="P17" s="150"/>
      <c r="Q17" s="149"/>
      <c r="R17" s="150"/>
      <c r="S17" s="161" t="str">
        <f>A10</f>
        <v>藤崎 B</v>
      </c>
      <c r="T17" s="147"/>
      <c r="U17" s="147"/>
      <c r="V17" s="147"/>
      <c r="W17" s="147"/>
      <c r="X17" s="147"/>
      <c r="Y17" s="148"/>
      <c r="Z17" s="161" t="str">
        <f>A7</f>
        <v>谷津 B</v>
      </c>
      <c r="AA17" s="147"/>
      <c r="AB17" s="147"/>
      <c r="AC17" s="147"/>
      <c r="AD17" s="147"/>
      <c r="AE17" s="147"/>
      <c r="AF17" s="148"/>
      <c r="AG17" s="161" t="str">
        <f>A8</f>
        <v>鷺沼 A</v>
      </c>
      <c r="AH17" s="147"/>
      <c r="AI17" s="147"/>
      <c r="AJ17" s="147"/>
      <c r="AK17" s="148"/>
      <c r="AM17" s="34"/>
    </row>
    <row r="18" spans="1:39" ht="24.75" customHeight="1">
      <c r="A18" s="159" t="s">
        <v>173</v>
      </c>
      <c r="B18" s="159"/>
      <c r="C18" s="160">
        <v>0.4375</v>
      </c>
      <c r="D18" s="160"/>
      <c r="E18" s="160"/>
      <c r="F18" s="161" t="str">
        <f>A5</f>
        <v>東習 A</v>
      </c>
      <c r="G18" s="147"/>
      <c r="H18" s="147"/>
      <c r="I18" s="147"/>
      <c r="J18" s="147"/>
      <c r="K18" s="147"/>
      <c r="L18" s="148"/>
      <c r="M18" s="149"/>
      <c r="N18" s="150"/>
      <c r="O18" s="149" t="s">
        <v>87</v>
      </c>
      <c r="P18" s="150"/>
      <c r="Q18" s="149"/>
      <c r="R18" s="150"/>
      <c r="S18" s="161" t="str">
        <f>A11</f>
        <v>MSS香澄　Y</v>
      </c>
      <c r="T18" s="147"/>
      <c r="U18" s="147"/>
      <c r="V18" s="147"/>
      <c r="W18" s="147"/>
      <c r="X18" s="147"/>
      <c r="Y18" s="148"/>
      <c r="Z18" s="161" t="str">
        <f>A9</f>
        <v>向山</v>
      </c>
      <c r="AA18" s="147"/>
      <c r="AB18" s="147"/>
      <c r="AC18" s="147"/>
      <c r="AD18" s="147"/>
      <c r="AE18" s="147"/>
      <c r="AF18" s="148"/>
      <c r="AG18" s="161" t="str">
        <f>A10</f>
        <v>藤崎 B</v>
      </c>
      <c r="AH18" s="147"/>
      <c r="AI18" s="147"/>
      <c r="AJ18" s="147"/>
      <c r="AK18" s="148"/>
      <c r="AM18" s="34"/>
    </row>
    <row r="19" spans="1:39" ht="24.75" customHeight="1">
      <c r="A19" s="159" t="s">
        <v>174</v>
      </c>
      <c r="B19" s="159"/>
      <c r="C19" s="160">
        <v>0.458333333333333</v>
      </c>
      <c r="D19" s="160"/>
      <c r="E19" s="160"/>
      <c r="F19" s="161" t="str">
        <f>A6</f>
        <v>大久保</v>
      </c>
      <c r="G19" s="147"/>
      <c r="H19" s="147"/>
      <c r="I19" s="147"/>
      <c r="J19" s="147"/>
      <c r="K19" s="147"/>
      <c r="L19" s="148"/>
      <c r="M19" s="149"/>
      <c r="N19" s="150"/>
      <c r="O19" s="149" t="s">
        <v>87</v>
      </c>
      <c r="P19" s="150"/>
      <c r="Q19" s="149"/>
      <c r="R19" s="150"/>
      <c r="S19" s="161" t="str">
        <f>A7</f>
        <v>谷津 B</v>
      </c>
      <c r="T19" s="147"/>
      <c r="U19" s="147"/>
      <c r="V19" s="147"/>
      <c r="W19" s="147"/>
      <c r="X19" s="147"/>
      <c r="Y19" s="148"/>
      <c r="Z19" s="161" t="str">
        <f>A5</f>
        <v>東習 A</v>
      </c>
      <c r="AA19" s="147"/>
      <c r="AB19" s="147"/>
      <c r="AC19" s="147"/>
      <c r="AD19" s="147"/>
      <c r="AE19" s="147"/>
      <c r="AF19" s="148"/>
      <c r="AG19" s="161" t="str">
        <f>A11</f>
        <v>MSS香澄　Y</v>
      </c>
      <c r="AH19" s="147"/>
      <c r="AI19" s="147"/>
      <c r="AJ19" s="147"/>
      <c r="AK19" s="148"/>
      <c r="AM19" s="34"/>
    </row>
    <row r="20" spans="1:39" ht="24.75" customHeight="1">
      <c r="A20" s="159" t="s">
        <v>175</v>
      </c>
      <c r="B20" s="159"/>
      <c r="C20" s="160">
        <v>0.479166666666667</v>
      </c>
      <c r="D20" s="160"/>
      <c r="E20" s="160"/>
      <c r="F20" s="161" t="str">
        <f>A8</f>
        <v>鷺沼 A</v>
      </c>
      <c r="G20" s="147"/>
      <c r="H20" s="147"/>
      <c r="I20" s="147"/>
      <c r="J20" s="147"/>
      <c r="K20" s="147"/>
      <c r="L20" s="148"/>
      <c r="M20" s="149"/>
      <c r="N20" s="150"/>
      <c r="O20" s="149" t="s">
        <v>87</v>
      </c>
      <c r="P20" s="150"/>
      <c r="Q20" s="149"/>
      <c r="R20" s="150"/>
      <c r="S20" s="161" t="str">
        <f>A9</f>
        <v>向山</v>
      </c>
      <c r="T20" s="147"/>
      <c r="U20" s="147"/>
      <c r="V20" s="147"/>
      <c r="W20" s="147"/>
      <c r="X20" s="147"/>
      <c r="Y20" s="148"/>
      <c r="Z20" s="161" t="str">
        <f>A6</f>
        <v>大久保</v>
      </c>
      <c r="AA20" s="147"/>
      <c r="AB20" s="147"/>
      <c r="AC20" s="147"/>
      <c r="AD20" s="147"/>
      <c r="AE20" s="147"/>
      <c r="AF20" s="148"/>
      <c r="AG20" s="161" t="str">
        <f>A7</f>
        <v>谷津 B</v>
      </c>
      <c r="AH20" s="147"/>
      <c r="AI20" s="147"/>
      <c r="AJ20" s="147"/>
      <c r="AK20" s="148"/>
      <c r="AM20" s="34"/>
    </row>
    <row r="21" spans="1:39" ht="24.75" customHeight="1">
      <c r="A21" s="159" t="s">
        <v>176</v>
      </c>
      <c r="B21" s="159"/>
      <c r="C21" s="138">
        <v>0.5</v>
      </c>
      <c r="D21" s="138"/>
      <c r="E21" s="138"/>
      <c r="F21" s="161" t="str">
        <f>A10</f>
        <v>藤崎 B</v>
      </c>
      <c r="G21" s="147"/>
      <c r="H21" s="147"/>
      <c r="I21" s="147"/>
      <c r="J21" s="147"/>
      <c r="K21" s="147"/>
      <c r="L21" s="148"/>
      <c r="M21" s="139"/>
      <c r="N21" s="140"/>
      <c r="O21" s="139" t="s">
        <v>87</v>
      </c>
      <c r="P21" s="140"/>
      <c r="Q21" s="149"/>
      <c r="R21" s="150"/>
      <c r="S21" s="141" t="str">
        <f>A11</f>
        <v>MSS香澄　Y</v>
      </c>
      <c r="T21" s="142"/>
      <c r="U21" s="142"/>
      <c r="V21" s="142"/>
      <c r="W21" s="142"/>
      <c r="X21" s="142"/>
      <c r="Y21" s="143"/>
      <c r="Z21" s="141" t="str">
        <f>A8</f>
        <v>鷺沼 A</v>
      </c>
      <c r="AA21" s="142"/>
      <c r="AB21" s="142"/>
      <c r="AC21" s="142"/>
      <c r="AD21" s="142"/>
      <c r="AE21" s="142"/>
      <c r="AF21" s="143"/>
      <c r="AG21" s="161" t="str">
        <f>A9</f>
        <v>向山</v>
      </c>
      <c r="AH21" s="147"/>
      <c r="AI21" s="147"/>
      <c r="AJ21" s="147"/>
      <c r="AK21" s="148"/>
      <c r="AM21" s="34"/>
    </row>
    <row r="22" spans="1:39" s="14" customFormat="1" ht="22.5" customHeight="1">
      <c r="A22" s="62"/>
      <c r="B22" s="62"/>
      <c r="C22" s="71"/>
      <c r="D22" s="71"/>
      <c r="E22" s="71"/>
      <c r="F22" s="62"/>
      <c r="G22" s="62"/>
      <c r="H22" s="62"/>
      <c r="I22" s="62"/>
      <c r="J22" s="62"/>
      <c r="K22" s="62"/>
      <c r="L22" s="62"/>
      <c r="M22" s="72"/>
      <c r="N22" s="72"/>
      <c r="O22" s="72"/>
      <c r="P22" s="72"/>
      <c r="Q22" s="72"/>
      <c r="R22" s="7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M22" s="74"/>
    </row>
    <row r="23" spans="1:39" s="14" customFormat="1" ht="24.75" customHeight="1">
      <c r="A23" s="151" t="s">
        <v>80</v>
      </c>
      <c r="B23" s="151"/>
      <c r="C23" s="151" t="s">
        <v>105</v>
      </c>
      <c r="D23" s="151"/>
      <c r="E23" s="151"/>
      <c r="F23" s="120">
        <v>43562</v>
      </c>
      <c r="G23" s="120"/>
      <c r="H23" s="120"/>
      <c r="I23" s="120"/>
      <c r="J23" s="120"/>
      <c r="K23" s="173" t="s">
        <v>81</v>
      </c>
      <c r="L23" s="173"/>
      <c r="M23" s="173"/>
      <c r="N23" s="173"/>
      <c r="O23" s="173"/>
      <c r="P23" s="153"/>
      <c r="Q23" s="153"/>
      <c r="R23" s="153"/>
      <c r="S23" s="153"/>
      <c r="T23" s="153"/>
      <c r="AM23" s="74"/>
    </row>
    <row r="24" spans="1:39" ht="24.75" customHeight="1">
      <c r="A24" s="136" t="s">
        <v>177</v>
      </c>
      <c r="B24" s="137"/>
      <c r="C24" s="160">
        <v>0.375</v>
      </c>
      <c r="D24" s="160"/>
      <c r="E24" s="160"/>
      <c r="F24" s="161" t="str">
        <f>A5</f>
        <v>東習 A</v>
      </c>
      <c r="G24" s="147"/>
      <c r="H24" s="147"/>
      <c r="I24" s="147"/>
      <c r="J24" s="147"/>
      <c r="K24" s="147"/>
      <c r="L24" s="148"/>
      <c r="M24" s="149"/>
      <c r="N24" s="150"/>
      <c r="O24" s="149" t="s">
        <v>87</v>
      </c>
      <c r="P24" s="150"/>
      <c r="Q24" s="149"/>
      <c r="R24" s="150"/>
      <c r="S24" s="161" t="str">
        <f>A7</f>
        <v>谷津 B</v>
      </c>
      <c r="T24" s="147"/>
      <c r="U24" s="147"/>
      <c r="V24" s="147"/>
      <c r="W24" s="147"/>
      <c r="X24" s="147"/>
      <c r="Y24" s="148"/>
      <c r="Z24" s="161" t="str">
        <f>A8</f>
        <v>鷺沼 A</v>
      </c>
      <c r="AA24" s="147"/>
      <c r="AB24" s="147"/>
      <c r="AC24" s="147"/>
      <c r="AD24" s="147"/>
      <c r="AE24" s="147"/>
      <c r="AF24" s="148"/>
      <c r="AG24" s="161" t="str">
        <f>A10</f>
        <v>藤崎 B</v>
      </c>
      <c r="AH24" s="147"/>
      <c r="AI24" s="147"/>
      <c r="AJ24" s="147"/>
      <c r="AK24" s="148"/>
      <c r="AM24" s="34"/>
    </row>
    <row r="25" spans="1:39" ht="24.75" customHeight="1">
      <c r="A25" s="136" t="s">
        <v>178</v>
      </c>
      <c r="B25" s="137"/>
      <c r="C25" s="160">
        <v>0.3958333333333333</v>
      </c>
      <c r="D25" s="160"/>
      <c r="E25" s="160"/>
      <c r="F25" s="161" t="str">
        <f>A6</f>
        <v>大久保</v>
      </c>
      <c r="G25" s="147"/>
      <c r="H25" s="147"/>
      <c r="I25" s="147"/>
      <c r="J25" s="147"/>
      <c r="K25" s="147"/>
      <c r="L25" s="148"/>
      <c r="M25" s="149"/>
      <c r="N25" s="150"/>
      <c r="O25" s="149" t="s">
        <v>87</v>
      </c>
      <c r="P25" s="150"/>
      <c r="Q25" s="149"/>
      <c r="R25" s="150"/>
      <c r="S25" s="161" t="str">
        <f>A11</f>
        <v>MSS香澄　Y</v>
      </c>
      <c r="T25" s="147"/>
      <c r="U25" s="147"/>
      <c r="V25" s="147"/>
      <c r="W25" s="147"/>
      <c r="X25" s="147"/>
      <c r="Y25" s="148"/>
      <c r="Z25" s="161" t="str">
        <f>A5</f>
        <v>東習 A</v>
      </c>
      <c r="AA25" s="147"/>
      <c r="AB25" s="147"/>
      <c r="AC25" s="147"/>
      <c r="AD25" s="147"/>
      <c r="AE25" s="147"/>
      <c r="AF25" s="148"/>
      <c r="AG25" s="161" t="str">
        <f>A7</f>
        <v>谷津 B</v>
      </c>
      <c r="AH25" s="147"/>
      <c r="AI25" s="147"/>
      <c r="AJ25" s="147"/>
      <c r="AK25" s="148"/>
      <c r="AM25" s="34"/>
    </row>
    <row r="26" spans="1:39" ht="24.75" customHeight="1">
      <c r="A26" s="136" t="s">
        <v>179</v>
      </c>
      <c r="B26" s="137"/>
      <c r="C26" s="160">
        <v>0.416666666666667</v>
      </c>
      <c r="D26" s="160"/>
      <c r="E26" s="160"/>
      <c r="F26" s="161" t="str">
        <f>A8</f>
        <v>鷺沼 A</v>
      </c>
      <c r="G26" s="147"/>
      <c r="H26" s="147"/>
      <c r="I26" s="147"/>
      <c r="J26" s="147"/>
      <c r="K26" s="147"/>
      <c r="L26" s="148"/>
      <c r="M26" s="149"/>
      <c r="N26" s="150"/>
      <c r="O26" s="149" t="s">
        <v>87</v>
      </c>
      <c r="P26" s="150"/>
      <c r="Q26" s="149"/>
      <c r="R26" s="150"/>
      <c r="S26" s="161" t="str">
        <f>A10</f>
        <v>藤崎 B</v>
      </c>
      <c r="T26" s="147"/>
      <c r="U26" s="147"/>
      <c r="V26" s="147"/>
      <c r="W26" s="147"/>
      <c r="X26" s="147"/>
      <c r="Y26" s="148"/>
      <c r="Z26" s="161" t="str">
        <f>A6</f>
        <v>大久保</v>
      </c>
      <c r="AA26" s="147"/>
      <c r="AB26" s="147"/>
      <c r="AC26" s="147"/>
      <c r="AD26" s="147"/>
      <c r="AE26" s="147"/>
      <c r="AF26" s="148"/>
      <c r="AG26" s="161" t="str">
        <f>A11</f>
        <v>MSS香澄　Y</v>
      </c>
      <c r="AH26" s="147"/>
      <c r="AI26" s="147"/>
      <c r="AJ26" s="147"/>
      <c r="AK26" s="148"/>
      <c r="AM26" s="34"/>
    </row>
    <row r="27" spans="1:39" ht="24.75" customHeight="1">
      <c r="A27" s="136" t="s">
        <v>180</v>
      </c>
      <c r="B27" s="137"/>
      <c r="C27" s="160">
        <v>0.4375</v>
      </c>
      <c r="D27" s="160"/>
      <c r="E27" s="160"/>
      <c r="F27" s="161" t="str">
        <f>A5</f>
        <v>東習 A</v>
      </c>
      <c r="G27" s="147"/>
      <c r="H27" s="147"/>
      <c r="I27" s="147"/>
      <c r="J27" s="147"/>
      <c r="K27" s="147"/>
      <c r="L27" s="148"/>
      <c r="M27" s="149"/>
      <c r="N27" s="150"/>
      <c r="O27" s="149" t="s">
        <v>87</v>
      </c>
      <c r="P27" s="150"/>
      <c r="Q27" s="149"/>
      <c r="R27" s="150"/>
      <c r="S27" s="161" t="str">
        <f>A9</f>
        <v>向山</v>
      </c>
      <c r="T27" s="147"/>
      <c r="U27" s="147"/>
      <c r="V27" s="147"/>
      <c r="W27" s="147"/>
      <c r="X27" s="147"/>
      <c r="Y27" s="148"/>
      <c r="Z27" s="161" t="str">
        <f>A8</f>
        <v>鷺沼 A</v>
      </c>
      <c r="AA27" s="147"/>
      <c r="AB27" s="147"/>
      <c r="AC27" s="147"/>
      <c r="AD27" s="147"/>
      <c r="AE27" s="147"/>
      <c r="AF27" s="148"/>
      <c r="AG27" s="161" t="str">
        <f>A10</f>
        <v>藤崎 B</v>
      </c>
      <c r="AH27" s="147"/>
      <c r="AI27" s="147"/>
      <c r="AJ27" s="147"/>
      <c r="AK27" s="148"/>
      <c r="AM27" s="34"/>
    </row>
    <row r="28" spans="1:39" ht="24.75" customHeight="1">
      <c r="A28" s="136" t="s">
        <v>181</v>
      </c>
      <c r="B28" s="137"/>
      <c r="C28" s="160">
        <v>0.458333333333333</v>
      </c>
      <c r="D28" s="160"/>
      <c r="E28" s="160"/>
      <c r="F28" s="161" t="str">
        <f>A6</f>
        <v>大久保</v>
      </c>
      <c r="G28" s="147"/>
      <c r="H28" s="147"/>
      <c r="I28" s="147"/>
      <c r="J28" s="147"/>
      <c r="K28" s="147"/>
      <c r="L28" s="148"/>
      <c r="M28" s="149"/>
      <c r="N28" s="150"/>
      <c r="O28" s="149" t="s">
        <v>87</v>
      </c>
      <c r="P28" s="150"/>
      <c r="Q28" s="149"/>
      <c r="R28" s="150"/>
      <c r="S28" s="161" t="str">
        <f>A8</f>
        <v>鷺沼 A</v>
      </c>
      <c r="T28" s="147"/>
      <c r="U28" s="147"/>
      <c r="V28" s="147"/>
      <c r="W28" s="147"/>
      <c r="X28" s="147"/>
      <c r="Y28" s="148"/>
      <c r="Z28" s="161" t="str">
        <f>A5</f>
        <v>東習 A</v>
      </c>
      <c r="AA28" s="147"/>
      <c r="AB28" s="147"/>
      <c r="AC28" s="147"/>
      <c r="AD28" s="147"/>
      <c r="AE28" s="147"/>
      <c r="AF28" s="148"/>
      <c r="AG28" s="161" t="str">
        <f>A9</f>
        <v>向山</v>
      </c>
      <c r="AH28" s="147"/>
      <c r="AI28" s="147"/>
      <c r="AJ28" s="147"/>
      <c r="AK28" s="148"/>
      <c r="AM28" s="34"/>
    </row>
    <row r="29" spans="1:39" ht="24.75" customHeight="1">
      <c r="A29" s="136" t="s">
        <v>182</v>
      </c>
      <c r="B29" s="137"/>
      <c r="C29" s="160">
        <v>0.479166666666667</v>
      </c>
      <c r="D29" s="160"/>
      <c r="E29" s="160"/>
      <c r="F29" s="144" t="str">
        <f>A9</f>
        <v>向山</v>
      </c>
      <c r="G29" s="145"/>
      <c r="H29" s="145"/>
      <c r="I29" s="145"/>
      <c r="J29" s="145"/>
      <c r="K29" s="145"/>
      <c r="L29" s="146"/>
      <c r="M29" s="149"/>
      <c r="N29" s="150"/>
      <c r="O29" s="118" t="s">
        <v>87</v>
      </c>
      <c r="P29" s="119"/>
      <c r="Q29" s="149"/>
      <c r="R29" s="150"/>
      <c r="S29" s="144" t="str">
        <f>A11</f>
        <v>MSS香澄　Y</v>
      </c>
      <c r="T29" s="145"/>
      <c r="U29" s="145"/>
      <c r="V29" s="145"/>
      <c r="W29" s="145"/>
      <c r="X29" s="145"/>
      <c r="Y29" s="146"/>
      <c r="Z29" s="161" t="str">
        <f>A6</f>
        <v>大久保</v>
      </c>
      <c r="AA29" s="147"/>
      <c r="AB29" s="147"/>
      <c r="AC29" s="147"/>
      <c r="AD29" s="147"/>
      <c r="AE29" s="147"/>
      <c r="AF29" s="148"/>
      <c r="AG29" s="161" t="str">
        <f>A8</f>
        <v>鷺沼 A</v>
      </c>
      <c r="AH29" s="147"/>
      <c r="AI29" s="147"/>
      <c r="AJ29" s="147"/>
      <c r="AK29" s="148"/>
      <c r="AM29" s="34"/>
    </row>
    <row r="30" spans="1:39" ht="24.75" customHeight="1">
      <c r="A30" s="136" t="s">
        <v>183</v>
      </c>
      <c r="B30" s="137"/>
      <c r="C30" s="160">
        <v>0.5</v>
      </c>
      <c r="D30" s="160"/>
      <c r="E30" s="160"/>
      <c r="F30" s="161" t="str">
        <f>A7</f>
        <v>谷津 B</v>
      </c>
      <c r="G30" s="147"/>
      <c r="H30" s="147"/>
      <c r="I30" s="147"/>
      <c r="J30" s="147"/>
      <c r="K30" s="147"/>
      <c r="L30" s="148"/>
      <c r="M30" s="149"/>
      <c r="N30" s="150"/>
      <c r="O30" s="149" t="s">
        <v>87</v>
      </c>
      <c r="P30" s="150"/>
      <c r="Q30" s="149"/>
      <c r="R30" s="150"/>
      <c r="S30" s="161" t="str">
        <f>A10</f>
        <v>藤崎 B</v>
      </c>
      <c r="T30" s="147"/>
      <c r="U30" s="147"/>
      <c r="V30" s="147"/>
      <c r="W30" s="147"/>
      <c r="X30" s="147"/>
      <c r="Y30" s="148"/>
      <c r="Z30" s="161" t="str">
        <f>A9</f>
        <v>向山</v>
      </c>
      <c r="AA30" s="147"/>
      <c r="AB30" s="147"/>
      <c r="AC30" s="147"/>
      <c r="AD30" s="147"/>
      <c r="AE30" s="147"/>
      <c r="AF30" s="148"/>
      <c r="AG30" s="161" t="str">
        <f>A11</f>
        <v>MSS香澄　Y</v>
      </c>
      <c r="AH30" s="147"/>
      <c r="AI30" s="147"/>
      <c r="AJ30" s="147"/>
      <c r="AK30" s="148"/>
      <c r="AM30" s="34"/>
    </row>
    <row r="31" spans="3:39" s="14" customFormat="1" ht="21.75" customHeight="1">
      <c r="C31" s="73"/>
      <c r="D31" s="73"/>
      <c r="E31" s="73"/>
      <c r="M31" s="70"/>
      <c r="N31" s="70"/>
      <c r="O31" s="70"/>
      <c r="P31" s="70"/>
      <c r="Q31" s="70"/>
      <c r="R31" s="70"/>
      <c r="AM31" s="74"/>
    </row>
    <row r="32" spans="1:39" s="14" customFormat="1" ht="24.75" customHeight="1">
      <c r="A32" s="151" t="s">
        <v>80</v>
      </c>
      <c r="B32" s="151"/>
      <c r="C32" s="151" t="s">
        <v>106</v>
      </c>
      <c r="D32" s="151"/>
      <c r="E32" s="151"/>
      <c r="F32" s="121">
        <v>43575</v>
      </c>
      <c r="G32" s="121"/>
      <c r="H32" s="121"/>
      <c r="I32" s="121"/>
      <c r="J32" s="121"/>
      <c r="K32" s="173" t="s">
        <v>81</v>
      </c>
      <c r="L32" s="173"/>
      <c r="M32" s="173"/>
      <c r="N32" s="173"/>
      <c r="O32" s="173"/>
      <c r="P32" s="153"/>
      <c r="Q32" s="153"/>
      <c r="R32" s="153"/>
      <c r="S32" s="153"/>
      <c r="T32" s="153"/>
      <c r="AM32" s="74"/>
    </row>
    <row r="33" spans="1:39" ht="24.75" customHeight="1">
      <c r="A33" s="159" t="s">
        <v>184</v>
      </c>
      <c r="B33" s="159"/>
      <c r="C33" s="160">
        <v>0.375</v>
      </c>
      <c r="D33" s="160"/>
      <c r="E33" s="160"/>
      <c r="F33" s="161" t="str">
        <f>A7</f>
        <v>谷津 B</v>
      </c>
      <c r="G33" s="147"/>
      <c r="H33" s="147"/>
      <c r="I33" s="147"/>
      <c r="J33" s="147"/>
      <c r="K33" s="147"/>
      <c r="L33" s="148"/>
      <c r="M33" s="149"/>
      <c r="N33" s="150"/>
      <c r="O33" s="149" t="s">
        <v>87</v>
      </c>
      <c r="P33" s="150"/>
      <c r="Q33" s="149"/>
      <c r="R33" s="150"/>
      <c r="S33" s="161" t="str">
        <f>A11</f>
        <v>MSS香澄　Y</v>
      </c>
      <c r="T33" s="147"/>
      <c r="U33" s="147"/>
      <c r="V33" s="147"/>
      <c r="W33" s="147"/>
      <c r="X33" s="147"/>
      <c r="Y33" s="148"/>
      <c r="Z33" s="161" t="str">
        <f>A6</f>
        <v>大久保</v>
      </c>
      <c r="AA33" s="147"/>
      <c r="AB33" s="147"/>
      <c r="AC33" s="147"/>
      <c r="AD33" s="147"/>
      <c r="AE33" s="147"/>
      <c r="AF33" s="148"/>
      <c r="AG33" s="161" t="str">
        <f>A9</f>
        <v>向山</v>
      </c>
      <c r="AH33" s="147"/>
      <c r="AI33" s="147"/>
      <c r="AJ33" s="147"/>
      <c r="AK33" s="148"/>
      <c r="AM33" s="34"/>
    </row>
    <row r="34" spans="1:39" ht="24.75" customHeight="1">
      <c r="A34" s="159" t="s">
        <v>185</v>
      </c>
      <c r="B34" s="159"/>
      <c r="C34" s="160">
        <v>0.3958333333333333</v>
      </c>
      <c r="D34" s="160"/>
      <c r="E34" s="160"/>
      <c r="F34" s="161" t="str">
        <f>A5</f>
        <v>東習 A</v>
      </c>
      <c r="G34" s="147"/>
      <c r="H34" s="147"/>
      <c r="I34" s="147"/>
      <c r="J34" s="147"/>
      <c r="K34" s="147"/>
      <c r="L34" s="148"/>
      <c r="M34" s="149"/>
      <c r="N34" s="150"/>
      <c r="O34" s="149" t="s">
        <v>87</v>
      </c>
      <c r="P34" s="150"/>
      <c r="Q34" s="149"/>
      <c r="R34" s="150"/>
      <c r="S34" s="161" t="str">
        <f>A8</f>
        <v>鷺沼 A</v>
      </c>
      <c r="T34" s="147"/>
      <c r="U34" s="147"/>
      <c r="V34" s="147"/>
      <c r="W34" s="147"/>
      <c r="X34" s="147"/>
      <c r="Y34" s="148"/>
      <c r="Z34" s="161" t="str">
        <f>A7</f>
        <v>谷津 B</v>
      </c>
      <c r="AA34" s="147"/>
      <c r="AB34" s="147"/>
      <c r="AC34" s="147"/>
      <c r="AD34" s="147"/>
      <c r="AE34" s="147"/>
      <c r="AF34" s="148"/>
      <c r="AG34" s="161" t="str">
        <f>A11</f>
        <v>MSS香澄　Y</v>
      </c>
      <c r="AH34" s="147"/>
      <c r="AI34" s="147"/>
      <c r="AJ34" s="147"/>
      <c r="AK34" s="148"/>
      <c r="AM34" s="34"/>
    </row>
    <row r="35" spans="1:39" ht="24.75" customHeight="1">
      <c r="A35" s="159" t="s">
        <v>186</v>
      </c>
      <c r="B35" s="159"/>
      <c r="C35" s="160">
        <v>0.416666666666667</v>
      </c>
      <c r="D35" s="160"/>
      <c r="E35" s="160"/>
      <c r="F35" s="161" t="str">
        <f>A6</f>
        <v>大久保</v>
      </c>
      <c r="G35" s="147"/>
      <c r="H35" s="147"/>
      <c r="I35" s="147"/>
      <c r="J35" s="147"/>
      <c r="K35" s="147"/>
      <c r="L35" s="148"/>
      <c r="M35" s="149"/>
      <c r="N35" s="150"/>
      <c r="O35" s="149" t="s">
        <v>87</v>
      </c>
      <c r="P35" s="150"/>
      <c r="Q35" s="149"/>
      <c r="R35" s="150"/>
      <c r="S35" s="161" t="str">
        <f>A10</f>
        <v>藤崎 B</v>
      </c>
      <c r="T35" s="147"/>
      <c r="U35" s="147"/>
      <c r="V35" s="147"/>
      <c r="W35" s="147"/>
      <c r="X35" s="147"/>
      <c r="Y35" s="148"/>
      <c r="Z35" s="161" t="str">
        <f>A5</f>
        <v>東習 A</v>
      </c>
      <c r="AA35" s="147"/>
      <c r="AB35" s="147"/>
      <c r="AC35" s="147"/>
      <c r="AD35" s="147"/>
      <c r="AE35" s="147"/>
      <c r="AF35" s="148"/>
      <c r="AG35" s="161" t="str">
        <f>A8</f>
        <v>鷺沼 A</v>
      </c>
      <c r="AH35" s="147"/>
      <c r="AI35" s="147"/>
      <c r="AJ35" s="147"/>
      <c r="AK35" s="148"/>
      <c r="AM35" s="34"/>
    </row>
    <row r="36" spans="1:39" ht="24.75" customHeight="1">
      <c r="A36" s="159" t="s">
        <v>187</v>
      </c>
      <c r="B36" s="159"/>
      <c r="C36" s="160">
        <v>0.4375</v>
      </c>
      <c r="D36" s="160"/>
      <c r="E36" s="160"/>
      <c r="F36" s="161" t="str">
        <f>A7</f>
        <v>谷津 B</v>
      </c>
      <c r="G36" s="147"/>
      <c r="H36" s="147"/>
      <c r="I36" s="147"/>
      <c r="J36" s="147"/>
      <c r="K36" s="147"/>
      <c r="L36" s="148"/>
      <c r="M36" s="149"/>
      <c r="N36" s="150"/>
      <c r="O36" s="149" t="s">
        <v>87</v>
      </c>
      <c r="P36" s="150"/>
      <c r="Q36" s="149"/>
      <c r="R36" s="150"/>
      <c r="S36" s="161" t="str">
        <f>A9</f>
        <v>向山</v>
      </c>
      <c r="T36" s="147"/>
      <c r="U36" s="147"/>
      <c r="V36" s="147"/>
      <c r="W36" s="147"/>
      <c r="X36" s="147"/>
      <c r="Y36" s="148"/>
      <c r="Z36" s="161" t="str">
        <f>A6</f>
        <v>大久保</v>
      </c>
      <c r="AA36" s="147"/>
      <c r="AB36" s="147"/>
      <c r="AC36" s="147"/>
      <c r="AD36" s="147"/>
      <c r="AE36" s="147"/>
      <c r="AF36" s="148"/>
      <c r="AG36" s="161" t="str">
        <f>A10</f>
        <v>藤崎 B</v>
      </c>
      <c r="AH36" s="147"/>
      <c r="AI36" s="147"/>
      <c r="AJ36" s="147"/>
      <c r="AK36" s="148"/>
      <c r="AM36" s="34"/>
    </row>
    <row r="37" spans="1:39" ht="24.75" customHeight="1">
      <c r="A37" s="159" t="s">
        <v>188</v>
      </c>
      <c r="B37" s="159"/>
      <c r="C37" s="160">
        <v>0.458333333333333</v>
      </c>
      <c r="D37" s="160"/>
      <c r="E37" s="160"/>
      <c r="F37" s="161" t="str">
        <f>A8</f>
        <v>鷺沼 A</v>
      </c>
      <c r="G37" s="147"/>
      <c r="H37" s="147"/>
      <c r="I37" s="147"/>
      <c r="J37" s="147"/>
      <c r="K37" s="147"/>
      <c r="L37" s="148"/>
      <c r="M37" s="149"/>
      <c r="N37" s="150"/>
      <c r="O37" s="149" t="s">
        <v>87</v>
      </c>
      <c r="P37" s="150"/>
      <c r="Q37" s="149"/>
      <c r="R37" s="150"/>
      <c r="S37" s="161" t="str">
        <f>A11</f>
        <v>MSS香澄　Y</v>
      </c>
      <c r="T37" s="147"/>
      <c r="U37" s="147"/>
      <c r="V37" s="147"/>
      <c r="W37" s="147"/>
      <c r="X37" s="147"/>
      <c r="Y37" s="148"/>
      <c r="Z37" s="161" t="str">
        <f>A7</f>
        <v>谷津 B</v>
      </c>
      <c r="AA37" s="147"/>
      <c r="AB37" s="147"/>
      <c r="AC37" s="147"/>
      <c r="AD37" s="147"/>
      <c r="AE37" s="147"/>
      <c r="AF37" s="148"/>
      <c r="AG37" s="161" t="str">
        <f>A9</f>
        <v>向山</v>
      </c>
      <c r="AH37" s="147"/>
      <c r="AI37" s="147"/>
      <c r="AJ37" s="147"/>
      <c r="AK37" s="148"/>
      <c r="AM37" s="34"/>
    </row>
    <row r="38" spans="1:39" ht="24.75" customHeight="1">
      <c r="A38" s="159" t="s">
        <v>189</v>
      </c>
      <c r="B38" s="159"/>
      <c r="C38" s="160">
        <v>0.479166666666667</v>
      </c>
      <c r="D38" s="160"/>
      <c r="E38" s="160"/>
      <c r="F38" s="161" t="str">
        <f>A5</f>
        <v>東習 A</v>
      </c>
      <c r="G38" s="147"/>
      <c r="H38" s="147"/>
      <c r="I38" s="147"/>
      <c r="J38" s="147"/>
      <c r="K38" s="147"/>
      <c r="L38" s="148"/>
      <c r="M38" s="149"/>
      <c r="N38" s="150"/>
      <c r="O38" s="149" t="s">
        <v>87</v>
      </c>
      <c r="P38" s="150"/>
      <c r="Q38" s="149"/>
      <c r="R38" s="150"/>
      <c r="S38" s="161" t="str">
        <f>A10</f>
        <v>藤崎 B</v>
      </c>
      <c r="T38" s="147"/>
      <c r="U38" s="147"/>
      <c r="V38" s="147"/>
      <c r="W38" s="147"/>
      <c r="X38" s="147"/>
      <c r="Y38" s="148"/>
      <c r="Z38" s="161" t="str">
        <f>A8</f>
        <v>鷺沼 A</v>
      </c>
      <c r="AA38" s="147"/>
      <c r="AB38" s="147"/>
      <c r="AC38" s="147"/>
      <c r="AD38" s="147"/>
      <c r="AE38" s="147"/>
      <c r="AF38" s="148"/>
      <c r="AG38" s="161" t="str">
        <f>A11</f>
        <v>MSS香澄　Y</v>
      </c>
      <c r="AH38" s="147"/>
      <c r="AI38" s="147"/>
      <c r="AJ38" s="147"/>
      <c r="AK38" s="148"/>
      <c r="AM38" s="34"/>
    </row>
    <row r="39" spans="1:39" ht="24.75" customHeight="1">
      <c r="A39" s="159" t="s">
        <v>190</v>
      </c>
      <c r="B39" s="159"/>
      <c r="C39" s="160">
        <v>0.5</v>
      </c>
      <c r="D39" s="160"/>
      <c r="E39" s="160"/>
      <c r="F39" s="161" t="str">
        <f>A6</f>
        <v>大久保</v>
      </c>
      <c r="G39" s="147"/>
      <c r="H39" s="147"/>
      <c r="I39" s="147"/>
      <c r="J39" s="147"/>
      <c r="K39" s="147"/>
      <c r="L39" s="148"/>
      <c r="M39" s="149"/>
      <c r="N39" s="150"/>
      <c r="O39" s="149" t="s">
        <v>87</v>
      </c>
      <c r="P39" s="150"/>
      <c r="Q39" s="149"/>
      <c r="R39" s="150"/>
      <c r="S39" s="161" t="str">
        <f>A9</f>
        <v>向山</v>
      </c>
      <c r="T39" s="147"/>
      <c r="U39" s="147"/>
      <c r="V39" s="147"/>
      <c r="W39" s="147"/>
      <c r="X39" s="147"/>
      <c r="Y39" s="148"/>
      <c r="Z39" s="161" t="str">
        <f>A5</f>
        <v>東習 A</v>
      </c>
      <c r="AA39" s="147"/>
      <c r="AB39" s="147"/>
      <c r="AC39" s="147"/>
      <c r="AD39" s="147"/>
      <c r="AE39" s="147"/>
      <c r="AF39" s="148"/>
      <c r="AG39" s="161" t="str">
        <f>A10</f>
        <v>藤崎 B</v>
      </c>
      <c r="AH39" s="147"/>
      <c r="AI39" s="147"/>
      <c r="AJ39" s="147"/>
      <c r="AK39" s="148"/>
      <c r="AM39" s="34"/>
    </row>
  </sheetData>
  <sheetProtection/>
  <mergeCells count="254">
    <mergeCell ref="AG21:AK21"/>
    <mergeCell ref="AG24:AK24"/>
    <mergeCell ref="Z38:AF38"/>
    <mergeCell ref="A39:B39"/>
    <mergeCell ref="C39:E39"/>
    <mergeCell ref="F39:L39"/>
    <mergeCell ref="M39:N39"/>
    <mergeCell ref="F23:J23"/>
    <mergeCell ref="K23:T23"/>
    <mergeCell ref="A32:B32"/>
    <mergeCell ref="C32:E32"/>
    <mergeCell ref="F32:J32"/>
    <mergeCell ref="K32:T32"/>
    <mergeCell ref="S38:Y38"/>
    <mergeCell ref="AG38:AK38"/>
    <mergeCell ref="AG39:AK39"/>
    <mergeCell ref="Z14:AK14"/>
    <mergeCell ref="AG15:AK15"/>
    <mergeCell ref="AG16:AK16"/>
    <mergeCell ref="AG17:AK17"/>
    <mergeCell ref="AG18:AK18"/>
    <mergeCell ref="AG19:AK19"/>
    <mergeCell ref="AG20:AK20"/>
    <mergeCell ref="F38:L38"/>
    <mergeCell ref="M38:N38"/>
    <mergeCell ref="O38:P38"/>
    <mergeCell ref="Q38:R38"/>
    <mergeCell ref="O39:P39"/>
    <mergeCell ref="Q39:R39"/>
    <mergeCell ref="S39:Y39"/>
    <mergeCell ref="Z39:AF39"/>
    <mergeCell ref="AG37:AK37"/>
    <mergeCell ref="Z34:AF34"/>
    <mergeCell ref="Z33:AF33"/>
    <mergeCell ref="F28:L28"/>
    <mergeCell ref="M28:N28"/>
    <mergeCell ref="O28:P28"/>
    <mergeCell ref="AG29:AK29"/>
    <mergeCell ref="AG30:AK30"/>
    <mergeCell ref="Z36:AF36"/>
    <mergeCell ref="F35:L35"/>
    <mergeCell ref="AG33:AK33"/>
    <mergeCell ref="AG34:AK34"/>
    <mergeCell ref="AG35:AK35"/>
    <mergeCell ref="AG36:AK36"/>
    <mergeCell ref="AG25:AK25"/>
    <mergeCell ref="AG26:AK26"/>
    <mergeCell ref="AG27:AK27"/>
    <mergeCell ref="AG28:AK28"/>
    <mergeCell ref="S35:Y35"/>
    <mergeCell ref="Z37:AF37"/>
    <mergeCell ref="F37:L37"/>
    <mergeCell ref="M37:N37"/>
    <mergeCell ref="O37:P37"/>
    <mergeCell ref="Q37:R37"/>
    <mergeCell ref="S37:Y37"/>
    <mergeCell ref="S29:Y29"/>
    <mergeCell ref="Z35:AF35"/>
    <mergeCell ref="A34:B34"/>
    <mergeCell ref="C34:E34"/>
    <mergeCell ref="F34:L34"/>
    <mergeCell ref="M34:N34"/>
    <mergeCell ref="O34:P34"/>
    <mergeCell ref="Q34:R34"/>
    <mergeCell ref="M35:N35"/>
    <mergeCell ref="O35:P35"/>
    <mergeCell ref="S28:Y28"/>
    <mergeCell ref="Z29:AF29"/>
    <mergeCell ref="O33:P33"/>
    <mergeCell ref="Q33:R33"/>
    <mergeCell ref="S33:Y33"/>
    <mergeCell ref="Z28:AF28"/>
    <mergeCell ref="O30:P30"/>
    <mergeCell ref="Q30:R30"/>
    <mergeCell ref="S30:Y30"/>
    <mergeCell ref="Z30:AF30"/>
    <mergeCell ref="Z26:AF26"/>
    <mergeCell ref="O25:P25"/>
    <mergeCell ref="Q25:R25"/>
    <mergeCell ref="S25:Y25"/>
    <mergeCell ref="Z25:AF25"/>
    <mergeCell ref="F26:L26"/>
    <mergeCell ref="M26:N26"/>
    <mergeCell ref="O26:P26"/>
    <mergeCell ref="Q26:R26"/>
    <mergeCell ref="Z15:AF15"/>
    <mergeCell ref="O27:P27"/>
    <mergeCell ref="Q27:R27"/>
    <mergeCell ref="S27:Y27"/>
    <mergeCell ref="Z27:AF27"/>
    <mergeCell ref="O24:P24"/>
    <mergeCell ref="Q24:R24"/>
    <mergeCell ref="S24:Y24"/>
    <mergeCell ref="Z24:AF24"/>
    <mergeCell ref="S26:Y26"/>
    <mergeCell ref="F20:L20"/>
    <mergeCell ref="O15:P15"/>
    <mergeCell ref="Q15:R15"/>
    <mergeCell ref="S15:Y15"/>
    <mergeCell ref="Z17:AF17"/>
    <mergeCell ref="F18:L18"/>
    <mergeCell ref="M18:N18"/>
    <mergeCell ref="O18:P18"/>
    <mergeCell ref="S18:Y18"/>
    <mergeCell ref="Z18:AF18"/>
    <mergeCell ref="M15:N15"/>
    <mergeCell ref="F14:Y14"/>
    <mergeCell ref="Z20:AF20"/>
    <mergeCell ref="F21:L21"/>
    <mergeCell ref="M21:N21"/>
    <mergeCell ref="O21:P21"/>
    <mergeCell ref="Q21:R21"/>
    <mergeCell ref="S21:Y21"/>
    <mergeCell ref="Z21:AF21"/>
    <mergeCell ref="S17:Y17"/>
    <mergeCell ref="M17:N17"/>
    <mergeCell ref="O17:P17"/>
    <mergeCell ref="Q17:R17"/>
    <mergeCell ref="Q18:R18"/>
    <mergeCell ref="C14:E14"/>
    <mergeCell ref="A15:B15"/>
    <mergeCell ref="C15:E15"/>
    <mergeCell ref="F17:L17"/>
    <mergeCell ref="F15:L15"/>
    <mergeCell ref="AE11:AF11"/>
    <mergeCell ref="C18:E18"/>
    <mergeCell ref="A18:B18"/>
    <mergeCell ref="A17:B17"/>
    <mergeCell ref="C17:E17"/>
    <mergeCell ref="A16:B16"/>
    <mergeCell ref="C16:E16"/>
    <mergeCell ref="S16:Y16"/>
    <mergeCell ref="Z16:AF16"/>
    <mergeCell ref="A14:B14"/>
    <mergeCell ref="A11:C11"/>
    <mergeCell ref="Y11:Z11"/>
    <mergeCell ref="AA11:AB11"/>
    <mergeCell ref="AC11:AD11"/>
    <mergeCell ref="F33:L33"/>
    <mergeCell ref="M33:N33"/>
    <mergeCell ref="F27:L27"/>
    <mergeCell ref="M27:N27"/>
    <mergeCell ref="F30:L30"/>
    <mergeCell ref="M30:N30"/>
    <mergeCell ref="F29:L29"/>
    <mergeCell ref="M29:N29"/>
    <mergeCell ref="F24:L24"/>
    <mergeCell ref="M24:N24"/>
    <mergeCell ref="F25:L25"/>
    <mergeCell ref="M25:N25"/>
    <mergeCell ref="S36:Y36"/>
    <mergeCell ref="C33:E33"/>
    <mergeCell ref="A30:B30"/>
    <mergeCell ref="C30:E30"/>
    <mergeCell ref="A33:B33"/>
    <mergeCell ref="S34:Y34"/>
    <mergeCell ref="A36:B36"/>
    <mergeCell ref="C36:E36"/>
    <mergeCell ref="F36:L36"/>
    <mergeCell ref="M36:N36"/>
    <mergeCell ref="O16:P16"/>
    <mergeCell ref="Q16:R16"/>
    <mergeCell ref="O36:P36"/>
    <mergeCell ref="Q36:R36"/>
    <mergeCell ref="O19:P19"/>
    <mergeCell ref="Q19:R19"/>
    <mergeCell ref="Q28:R28"/>
    <mergeCell ref="O29:P29"/>
    <mergeCell ref="Q29:R29"/>
    <mergeCell ref="Q35:R35"/>
    <mergeCell ref="C28:E28"/>
    <mergeCell ref="A25:B25"/>
    <mergeCell ref="C25:E25"/>
    <mergeCell ref="A37:B37"/>
    <mergeCell ref="C37:E37"/>
    <mergeCell ref="A35:B35"/>
    <mergeCell ref="C35:E35"/>
    <mergeCell ref="A29:B29"/>
    <mergeCell ref="C29:E29"/>
    <mergeCell ref="C21:E21"/>
    <mergeCell ref="A27:B27"/>
    <mergeCell ref="C27:E27"/>
    <mergeCell ref="A26:B26"/>
    <mergeCell ref="C26:E26"/>
    <mergeCell ref="A23:B23"/>
    <mergeCell ref="C23:E23"/>
    <mergeCell ref="F16:L16"/>
    <mergeCell ref="M16:N16"/>
    <mergeCell ref="A38:B38"/>
    <mergeCell ref="C38:E38"/>
    <mergeCell ref="A24:B24"/>
    <mergeCell ref="C24:E24"/>
    <mergeCell ref="C20:E20"/>
    <mergeCell ref="A20:B20"/>
    <mergeCell ref="A28:B28"/>
    <mergeCell ref="A21:B21"/>
    <mergeCell ref="A13:B13"/>
    <mergeCell ref="C13:E13"/>
    <mergeCell ref="F13:J13"/>
    <mergeCell ref="K13:T13"/>
    <mergeCell ref="AE9:AF9"/>
    <mergeCell ref="A10:C10"/>
    <mergeCell ref="Y10:Z10"/>
    <mergeCell ref="AA10:AB10"/>
    <mergeCell ref="AC10:AD10"/>
    <mergeCell ref="AE10:AF10"/>
    <mergeCell ref="A9:C9"/>
    <mergeCell ref="Y9:Z9"/>
    <mergeCell ref="AA9:AB9"/>
    <mergeCell ref="AC9:AD9"/>
    <mergeCell ref="M20:N20"/>
    <mergeCell ref="O20:P20"/>
    <mergeCell ref="Q20:R20"/>
    <mergeCell ref="S20:Y20"/>
    <mergeCell ref="A19:B19"/>
    <mergeCell ref="C19:E19"/>
    <mergeCell ref="S19:Y19"/>
    <mergeCell ref="Z19:AF19"/>
    <mergeCell ref="F19:L19"/>
    <mergeCell ref="M19:N19"/>
    <mergeCell ref="Y6:Z6"/>
    <mergeCell ref="AA6:AB6"/>
    <mergeCell ref="AC6:AD6"/>
    <mergeCell ref="AE6:AF6"/>
    <mergeCell ref="AE8:AF8"/>
    <mergeCell ref="AA5:AB5"/>
    <mergeCell ref="AC5:AD5"/>
    <mergeCell ref="AC4:AD4"/>
    <mergeCell ref="AE4:AF4"/>
    <mergeCell ref="AA4:AB4"/>
    <mergeCell ref="AA7:AB7"/>
    <mergeCell ref="AC7:AD7"/>
    <mergeCell ref="AE5:AF5"/>
    <mergeCell ref="A8:C8"/>
    <mergeCell ref="Y8:Z8"/>
    <mergeCell ref="AA8:AB8"/>
    <mergeCell ref="AC8:AD8"/>
    <mergeCell ref="A5:C5"/>
    <mergeCell ref="Y5:Z5"/>
    <mergeCell ref="V4:X4"/>
    <mergeCell ref="AE7:AF7"/>
    <mergeCell ref="P4:R4"/>
    <mergeCell ref="S4:U4"/>
    <mergeCell ref="Y4:Z4"/>
    <mergeCell ref="A7:C7"/>
    <mergeCell ref="Y7:Z7"/>
    <mergeCell ref="A6:C6"/>
    <mergeCell ref="A1:N1"/>
    <mergeCell ref="A3:D3"/>
    <mergeCell ref="A4:C4"/>
    <mergeCell ref="D4:F4"/>
    <mergeCell ref="G4:I4"/>
    <mergeCell ref="J4:L4"/>
    <mergeCell ref="M4:O4"/>
  </mergeCells>
  <dataValidations count="1">
    <dataValidation type="list" allowBlank="1" showInputMessage="1" showErrorMessage="1" sqref="H5 K5:K6 N5:N7 Q5:Q8 T5:T9 H7:H11 K8:K11 N9:N11 Q10:Q11 E6:E11 W5:W10 T11">
      <formula1>#REF!</formula1>
    </dataValidation>
  </dataValidations>
  <printOptions/>
  <pageMargins left="0.3937007874015748" right="0" top="0.3937007874015748" bottom="0.3937007874015748" header="0.3937007874015748" footer="0.5905511811023623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AI3" sqref="AI3"/>
    </sheetView>
  </sheetViews>
  <sheetFormatPr defaultColWidth="10.625" defaultRowHeight="24.75" customHeight="1"/>
  <cols>
    <col min="1" max="29" width="3.125" style="15" customWidth="1"/>
    <col min="30" max="33" width="3.875" style="15" customWidth="1"/>
    <col min="34" max="42" width="3.625" style="15" customWidth="1"/>
    <col min="43" max="16384" width="10.625" style="15" customWidth="1"/>
  </cols>
  <sheetData>
    <row r="1" spans="1:33" ht="24.75" customHeight="1">
      <c r="A1" s="172" t="s">
        <v>100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33" t="s">
        <v>148</v>
      </c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24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24.75" customHeight="1">
      <c r="A3" s="173" t="s">
        <v>77</v>
      </c>
      <c r="B3" s="173"/>
      <c r="C3" s="173"/>
      <c r="D3" s="173"/>
      <c r="E3" s="32"/>
      <c r="F3" s="32"/>
      <c r="G3" s="32"/>
      <c r="H3" s="30"/>
      <c r="I3" s="30"/>
      <c r="J3" s="30"/>
      <c r="K3" s="30"/>
      <c r="L3" s="30"/>
      <c r="M3" s="30"/>
      <c r="N3" s="30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5" ht="24.75" customHeight="1">
      <c r="A4" s="174" t="s">
        <v>80</v>
      </c>
      <c r="B4" s="174"/>
      <c r="C4" s="174"/>
      <c r="D4" s="175" t="str">
        <f>A5</f>
        <v>谷津 A</v>
      </c>
      <c r="E4" s="175"/>
      <c r="F4" s="175"/>
      <c r="G4" s="175" t="str">
        <f>A6</f>
        <v>藤崎 A</v>
      </c>
      <c r="H4" s="175"/>
      <c r="I4" s="175"/>
      <c r="J4" s="175" t="str">
        <f>A7</f>
        <v>東習 B</v>
      </c>
      <c r="K4" s="175"/>
      <c r="L4" s="175"/>
      <c r="M4" s="175" t="str">
        <f>A8</f>
        <v>大久保東</v>
      </c>
      <c r="N4" s="175"/>
      <c r="O4" s="175"/>
      <c r="P4" s="174" t="str">
        <f>A9</f>
        <v>鷺沼 B</v>
      </c>
      <c r="Q4" s="174"/>
      <c r="R4" s="174"/>
      <c r="S4" s="174" t="str">
        <f>A10</f>
        <v>MSS香澄G</v>
      </c>
      <c r="T4" s="174"/>
      <c r="U4" s="174"/>
      <c r="V4" s="174" t="s">
        <v>2</v>
      </c>
      <c r="W4" s="174"/>
      <c r="X4" s="174" t="s">
        <v>0</v>
      </c>
      <c r="Y4" s="174"/>
      <c r="Z4" s="174" t="s">
        <v>1</v>
      </c>
      <c r="AA4" s="174"/>
      <c r="AB4" s="174" t="s">
        <v>7</v>
      </c>
      <c r="AC4" s="174"/>
      <c r="AD4" s="33" t="s">
        <v>5</v>
      </c>
      <c r="AE4" s="26" t="s">
        <v>3</v>
      </c>
      <c r="AF4" s="26" t="s">
        <v>4</v>
      </c>
      <c r="AG4" s="26" t="s">
        <v>6</v>
      </c>
      <c r="AI4" s="14"/>
    </row>
    <row r="5" spans="1:35" ht="24.75" customHeight="1">
      <c r="A5" s="176" t="s">
        <v>128</v>
      </c>
      <c r="B5" s="176"/>
      <c r="C5" s="176"/>
      <c r="D5" s="12"/>
      <c r="E5" s="12"/>
      <c r="F5" s="13"/>
      <c r="G5" s="36"/>
      <c r="H5" s="35"/>
      <c r="I5" s="37"/>
      <c r="J5" s="36"/>
      <c r="K5" s="35"/>
      <c r="L5" s="37"/>
      <c r="M5" s="36"/>
      <c r="N5" s="35"/>
      <c r="O5" s="37"/>
      <c r="P5" s="36"/>
      <c r="Q5" s="35"/>
      <c r="R5" s="37"/>
      <c r="S5" s="36"/>
      <c r="T5" s="35"/>
      <c r="U5" s="37"/>
      <c r="V5" s="154">
        <f aca="true" t="shared" si="0" ref="V5:V10">X5*3+Z5*1</f>
        <v>0</v>
      </c>
      <c r="W5" s="154"/>
      <c r="X5" s="155">
        <f>COUNTIF(H5:T5,"○")</f>
        <v>0</v>
      </c>
      <c r="Y5" s="156"/>
      <c r="Z5" s="157">
        <f>COUNTIF(H5:T5,"△")</f>
        <v>0</v>
      </c>
      <c r="AA5" s="158"/>
      <c r="AB5" s="155">
        <f>COUNTIF(H5:T5,"●")</f>
        <v>0</v>
      </c>
      <c r="AC5" s="156"/>
      <c r="AD5" s="25">
        <f aca="true" t="shared" si="1" ref="AD5:AD10">AE5-AF5</f>
        <v>0</v>
      </c>
      <c r="AE5" s="25">
        <f aca="true" t="shared" si="2" ref="AE5:AE10">SUM(D5,G5,J5,M5,P5,S5)</f>
        <v>0</v>
      </c>
      <c r="AF5" s="25">
        <f aca="true" t="shared" si="3" ref="AF5:AF10">SUM(F5,I5,L5,O5,R5,U5)</f>
        <v>0</v>
      </c>
      <c r="AG5" s="25">
        <f aca="true" t="shared" si="4" ref="AG5:AG10">RANK(AH5,AH$5:AH$10)</f>
        <v>1</v>
      </c>
      <c r="AH5" s="48">
        <f aca="true" t="shared" si="5" ref="AH5:AH10">V5*10000+AD5*100+AE5</f>
        <v>0</v>
      </c>
      <c r="AI5" s="14"/>
    </row>
    <row r="6" spans="1:35" ht="24.75" customHeight="1">
      <c r="A6" s="176" t="s">
        <v>132</v>
      </c>
      <c r="B6" s="176"/>
      <c r="C6" s="176"/>
      <c r="D6" s="36"/>
      <c r="E6" s="35"/>
      <c r="F6" s="37"/>
      <c r="G6" s="38"/>
      <c r="H6" s="12"/>
      <c r="I6" s="38"/>
      <c r="J6" s="36"/>
      <c r="K6" s="35"/>
      <c r="L6" s="37"/>
      <c r="M6" s="36"/>
      <c r="N6" s="35"/>
      <c r="O6" s="37"/>
      <c r="P6" s="36"/>
      <c r="Q6" s="35"/>
      <c r="R6" s="37"/>
      <c r="S6" s="36"/>
      <c r="T6" s="35"/>
      <c r="U6" s="37"/>
      <c r="V6" s="154">
        <f t="shared" si="0"/>
        <v>0</v>
      </c>
      <c r="W6" s="154"/>
      <c r="X6" s="155">
        <f>COUNTIF(E6:T6,"○")</f>
        <v>0</v>
      </c>
      <c r="Y6" s="156"/>
      <c r="Z6" s="157">
        <f>COUNTIF(E6:T6,"△")</f>
        <v>0</v>
      </c>
      <c r="AA6" s="158"/>
      <c r="AB6" s="155">
        <f>COUNTIF(E6:T6,"●")</f>
        <v>0</v>
      </c>
      <c r="AC6" s="156"/>
      <c r="AD6" s="25">
        <f t="shared" si="1"/>
        <v>0</v>
      </c>
      <c r="AE6" s="25">
        <f t="shared" si="2"/>
        <v>0</v>
      </c>
      <c r="AF6" s="25">
        <f t="shared" si="3"/>
        <v>0</v>
      </c>
      <c r="AG6" s="25">
        <f t="shared" si="4"/>
        <v>1</v>
      </c>
      <c r="AH6" s="48">
        <f t="shared" si="5"/>
        <v>0</v>
      </c>
      <c r="AI6" s="14"/>
    </row>
    <row r="7" spans="1:35" ht="24.75" customHeight="1">
      <c r="A7" s="176" t="s">
        <v>126</v>
      </c>
      <c r="B7" s="176"/>
      <c r="C7" s="176"/>
      <c r="D7" s="49"/>
      <c r="E7" s="35"/>
      <c r="F7" s="50"/>
      <c r="G7" s="51"/>
      <c r="H7" s="35"/>
      <c r="I7" s="50"/>
      <c r="J7" s="39"/>
      <c r="K7" s="12"/>
      <c r="L7" s="43"/>
      <c r="M7" s="36"/>
      <c r="N7" s="35"/>
      <c r="O7" s="37"/>
      <c r="P7" s="36"/>
      <c r="Q7" s="35"/>
      <c r="R7" s="37"/>
      <c r="S7" s="36"/>
      <c r="T7" s="35"/>
      <c r="U7" s="37"/>
      <c r="V7" s="154">
        <f t="shared" si="0"/>
        <v>0</v>
      </c>
      <c r="W7" s="154"/>
      <c r="X7" s="155">
        <f>COUNTIF(E7:T7,"○")</f>
        <v>0</v>
      </c>
      <c r="Y7" s="156"/>
      <c r="Z7" s="157">
        <f>COUNTIF(E7:T7,"△")</f>
        <v>0</v>
      </c>
      <c r="AA7" s="158"/>
      <c r="AB7" s="155">
        <f>COUNTIF(E7:T7,"●")</f>
        <v>0</v>
      </c>
      <c r="AC7" s="156"/>
      <c r="AD7" s="25">
        <f t="shared" si="1"/>
        <v>0</v>
      </c>
      <c r="AE7" s="25">
        <f t="shared" si="2"/>
        <v>0</v>
      </c>
      <c r="AF7" s="25">
        <f t="shared" si="3"/>
        <v>0</v>
      </c>
      <c r="AG7" s="25">
        <f t="shared" si="4"/>
        <v>1</v>
      </c>
      <c r="AH7" s="48">
        <f t="shared" si="5"/>
        <v>0</v>
      </c>
      <c r="AI7" s="14"/>
    </row>
    <row r="8" spans="1:35" ht="24.75" customHeight="1">
      <c r="A8" s="176" t="s">
        <v>134</v>
      </c>
      <c r="B8" s="176"/>
      <c r="C8" s="176"/>
      <c r="D8" s="45"/>
      <c r="E8" s="35"/>
      <c r="F8" s="45"/>
      <c r="G8" s="47"/>
      <c r="H8" s="35"/>
      <c r="I8" s="46"/>
      <c r="J8" s="45"/>
      <c r="K8" s="35"/>
      <c r="L8" s="46"/>
      <c r="M8" s="39"/>
      <c r="N8" s="12"/>
      <c r="O8" s="39"/>
      <c r="P8" s="36"/>
      <c r="Q8" s="35"/>
      <c r="R8" s="37"/>
      <c r="S8" s="36"/>
      <c r="T8" s="35"/>
      <c r="U8" s="37"/>
      <c r="V8" s="154">
        <f t="shared" si="0"/>
        <v>0</v>
      </c>
      <c r="W8" s="154"/>
      <c r="X8" s="155">
        <f>COUNTIF(E8:T8,"○")</f>
        <v>0</v>
      </c>
      <c r="Y8" s="156"/>
      <c r="Z8" s="157">
        <f>COUNTIF(E8:T8,"△")</f>
        <v>0</v>
      </c>
      <c r="AA8" s="158"/>
      <c r="AB8" s="155">
        <f>COUNTIF(E8:T8,"●")</f>
        <v>0</v>
      </c>
      <c r="AC8" s="156"/>
      <c r="AD8" s="25">
        <f t="shared" si="1"/>
        <v>0</v>
      </c>
      <c r="AE8" s="25">
        <f t="shared" si="2"/>
        <v>0</v>
      </c>
      <c r="AF8" s="25">
        <f t="shared" si="3"/>
        <v>0</v>
      </c>
      <c r="AG8" s="25">
        <f t="shared" si="4"/>
        <v>1</v>
      </c>
      <c r="AH8" s="48">
        <f t="shared" si="5"/>
        <v>0</v>
      </c>
      <c r="AI8" s="14"/>
    </row>
    <row r="9" spans="1:35" ht="24.75" customHeight="1">
      <c r="A9" s="176" t="s">
        <v>131</v>
      </c>
      <c r="B9" s="176"/>
      <c r="C9" s="176"/>
      <c r="D9" s="49"/>
      <c r="E9" s="35"/>
      <c r="F9" s="49"/>
      <c r="G9" s="47"/>
      <c r="H9" s="35"/>
      <c r="I9" s="46"/>
      <c r="J9" s="45"/>
      <c r="K9" s="35"/>
      <c r="L9" s="46"/>
      <c r="M9" s="45"/>
      <c r="N9" s="35"/>
      <c r="O9" s="45"/>
      <c r="P9" s="40"/>
      <c r="Q9" s="41"/>
      <c r="R9" s="42"/>
      <c r="S9" s="36"/>
      <c r="T9" s="35"/>
      <c r="U9" s="37"/>
      <c r="V9" s="154">
        <f t="shared" si="0"/>
        <v>0</v>
      </c>
      <c r="W9" s="154"/>
      <c r="X9" s="155">
        <f>COUNTIF(E9:T9,"○")</f>
        <v>0</v>
      </c>
      <c r="Y9" s="156"/>
      <c r="Z9" s="157">
        <f>COUNTIF(E9:T9,"△")</f>
        <v>0</v>
      </c>
      <c r="AA9" s="158"/>
      <c r="AB9" s="155">
        <f>COUNTIF(E9:T9,"●")</f>
        <v>0</v>
      </c>
      <c r="AC9" s="156"/>
      <c r="AD9" s="25">
        <f t="shared" si="1"/>
        <v>0</v>
      </c>
      <c r="AE9" s="25">
        <f t="shared" si="2"/>
        <v>0</v>
      </c>
      <c r="AF9" s="25">
        <f t="shared" si="3"/>
        <v>0</v>
      </c>
      <c r="AG9" s="25">
        <f t="shared" si="4"/>
        <v>1</v>
      </c>
      <c r="AH9" s="48">
        <f t="shared" si="5"/>
        <v>0</v>
      </c>
      <c r="AI9" s="14"/>
    </row>
    <row r="10" spans="1:35" ht="24.75" customHeight="1">
      <c r="A10" s="176" t="s">
        <v>125</v>
      </c>
      <c r="B10" s="176"/>
      <c r="C10" s="176"/>
      <c r="D10" s="47"/>
      <c r="E10" s="35"/>
      <c r="F10" s="45"/>
      <c r="G10" s="47"/>
      <c r="H10" s="35"/>
      <c r="I10" s="46"/>
      <c r="J10" s="45"/>
      <c r="K10" s="35"/>
      <c r="L10" s="46"/>
      <c r="M10" s="47"/>
      <c r="N10" s="35"/>
      <c r="O10" s="45"/>
      <c r="P10" s="47"/>
      <c r="Q10" s="35"/>
      <c r="R10" s="46"/>
      <c r="S10" s="40"/>
      <c r="T10" s="41"/>
      <c r="U10" s="42"/>
      <c r="V10" s="154">
        <f t="shared" si="0"/>
        <v>0</v>
      </c>
      <c r="W10" s="154"/>
      <c r="X10" s="155">
        <f>COUNTIF(D10:R10,"○")</f>
        <v>0</v>
      </c>
      <c r="Y10" s="156"/>
      <c r="Z10" s="157">
        <f>COUNTIF(D10:R10,"△")</f>
        <v>0</v>
      </c>
      <c r="AA10" s="158"/>
      <c r="AB10" s="155">
        <f>COUNTIF(E10:R10,"●")</f>
        <v>0</v>
      </c>
      <c r="AC10" s="156"/>
      <c r="AD10" s="25">
        <f t="shared" si="1"/>
        <v>0</v>
      </c>
      <c r="AE10" s="25">
        <f t="shared" si="2"/>
        <v>0</v>
      </c>
      <c r="AF10" s="25">
        <f t="shared" si="3"/>
        <v>0</v>
      </c>
      <c r="AG10" s="25">
        <f t="shared" si="4"/>
        <v>1</v>
      </c>
      <c r="AH10" s="48">
        <f t="shared" si="5"/>
        <v>0</v>
      </c>
      <c r="AI10" s="14"/>
    </row>
    <row r="12" spans="1:35" ht="24.75" customHeight="1">
      <c r="A12" s="89" t="s">
        <v>55</v>
      </c>
      <c r="B12" s="89"/>
      <c r="C12" s="89" t="s">
        <v>53</v>
      </c>
      <c r="D12" s="89"/>
      <c r="E12" s="89"/>
      <c r="F12" s="90">
        <v>43561</v>
      </c>
      <c r="G12" s="90"/>
      <c r="H12" s="90"/>
      <c r="I12" s="90"/>
      <c r="J12" s="90"/>
      <c r="K12" s="91" t="s">
        <v>83</v>
      </c>
      <c r="L12" s="91"/>
      <c r="M12" s="91"/>
      <c r="N12" s="91"/>
      <c r="O12" s="91"/>
      <c r="P12" s="91"/>
      <c r="Q12" s="91"/>
      <c r="R12" s="91"/>
      <c r="S12" s="91"/>
      <c r="T12" s="91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ht="24.75" customHeight="1">
      <c r="A13" s="174" t="s">
        <v>12</v>
      </c>
      <c r="B13" s="174"/>
      <c r="C13" s="174" t="s">
        <v>11</v>
      </c>
      <c r="D13" s="174"/>
      <c r="E13" s="174"/>
      <c r="F13" s="161" t="s">
        <v>52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8"/>
      <c r="X13" s="161" t="s">
        <v>76</v>
      </c>
      <c r="Y13" s="147"/>
      <c r="Z13" s="147"/>
      <c r="AA13" s="147"/>
      <c r="AB13" s="147"/>
      <c r="AC13" s="147"/>
      <c r="AD13" s="147"/>
      <c r="AE13" s="147"/>
      <c r="AF13" s="147"/>
      <c r="AG13" s="148"/>
      <c r="AI13" s="34"/>
    </row>
    <row r="14" spans="1:35" ht="24.75" customHeight="1">
      <c r="A14" s="159" t="s">
        <v>155</v>
      </c>
      <c r="B14" s="159"/>
      <c r="C14" s="160">
        <v>0.375</v>
      </c>
      <c r="D14" s="160"/>
      <c r="E14" s="160"/>
      <c r="F14" s="161" t="str">
        <f>A5</f>
        <v>谷津 A</v>
      </c>
      <c r="G14" s="147"/>
      <c r="H14" s="147"/>
      <c r="I14" s="147"/>
      <c r="J14" s="147"/>
      <c r="K14" s="148"/>
      <c r="L14" s="149"/>
      <c r="M14" s="122"/>
      <c r="N14" s="122" t="s">
        <v>87</v>
      </c>
      <c r="O14" s="122"/>
      <c r="P14" s="122"/>
      <c r="Q14" s="150"/>
      <c r="R14" s="161" t="str">
        <f>A6</f>
        <v>藤崎 A</v>
      </c>
      <c r="S14" s="147"/>
      <c r="T14" s="147"/>
      <c r="U14" s="147"/>
      <c r="V14" s="147"/>
      <c r="W14" s="147"/>
      <c r="X14" s="161" t="str">
        <f>A9</f>
        <v>鷺沼 B</v>
      </c>
      <c r="Y14" s="147"/>
      <c r="Z14" s="147"/>
      <c r="AA14" s="147"/>
      <c r="AB14" s="148"/>
      <c r="AC14" s="174" t="str">
        <f>A8</f>
        <v>大久保東</v>
      </c>
      <c r="AD14" s="174"/>
      <c r="AE14" s="174"/>
      <c r="AF14" s="174"/>
      <c r="AG14" s="174"/>
      <c r="AI14" s="34"/>
    </row>
    <row r="15" spans="1:35" ht="24.75" customHeight="1">
      <c r="A15" s="159" t="s">
        <v>156</v>
      </c>
      <c r="B15" s="159"/>
      <c r="C15" s="160">
        <v>0.3958333333333333</v>
      </c>
      <c r="D15" s="160"/>
      <c r="E15" s="160"/>
      <c r="F15" s="161" t="str">
        <f>A7</f>
        <v>東習 B</v>
      </c>
      <c r="G15" s="147"/>
      <c r="H15" s="147"/>
      <c r="I15" s="147"/>
      <c r="J15" s="147"/>
      <c r="K15" s="148"/>
      <c r="L15" s="149"/>
      <c r="M15" s="122"/>
      <c r="N15" s="122" t="s">
        <v>87</v>
      </c>
      <c r="O15" s="122"/>
      <c r="P15" s="122"/>
      <c r="Q15" s="150"/>
      <c r="R15" s="161" t="str">
        <f>A8</f>
        <v>大久保東</v>
      </c>
      <c r="S15" s="147"/>
      <c r="T15" s="147"/>
      <c r="U15" s="147"/>
      <c r="V15" s="147"/>
      <c r="W15" s="147"/>
      <c r="X15" s="161" t="str">
        <f>A5</f>
        <v>谷津 A</v>
      </c>
      <c r="Y15" s="147"/>
      <c r="Z15" s="147"/>
      <c r="AA15" s="147"/>
      <c r="AB15" s="148"/>
      <c r="AC15" s="174" t="str">
        <f>A6</f>
        <v>藤崎 A</v>
      </c>
      <c r="AD15" s="174"/>
      <c r="AE15" s="174"/>
      <c r="AF15" s="174"/>
      <c r="AG15" s="174"/>
      <c r="AI15" s="34"/>
    </row>
    <row r="16" spans="1:35" ht="24.75" customHeight="1">
      <c r="A16" s="159" t="s">
        <v>157</v>
      </c>
      <c r="B16" s="159"/>
      <c r="C16" s="160">
        <v>0.416666666666667</v>
      </c>
      <c r="D16" s="160"/>
      <c r="E16" s="160"/>
      <c r="F16" s="161" t="str">
        <f>A9</f>
        <v>鷺沼 B</v>
      </c>
      <c r="G16" s="147"/>
      <c r="H16" s="147"/>
      <c r="I16" s="147"/>
      <c r="J16" s="147"/>
      <c r="K16" s="148"/>
      <c r="L16" s="149"/>
      <c r="M16" s="122"/>
      <c r="N16" s="122" t="s">
        <v>87</v>
      </c>
      <c r="O16" s="122"/>
      <c r="P16" s="122"/>
      <c r="Q16" s="150"/>
      <c r="R16" s="161" t="str">
        <f>A10</f>
        <v>MSS香澄G</v>
      </c>
      <c r="S16" s="147"/>
      <c r="T16" s="147"/>
      <c r="U16" s="147"/>
      <c r="V16" s="147"/>
      <c r="W16" s="147"/>
      <c r="X16" s="161" t="str">
        <f>A7</f>
        <v>東習 B</v>
      </c>
      <c r="Y16" s="147"/>
      <c r="Z16" s="147"/>
      <c r="AA16" s="147"/>
      <c r="AB16" s="148"/>
      <c r="AC16" s="174" t="str">
        <f>A8</f>
        <v>大久保東</v>
      </c>
      <c r="AD16" s="174"/>
      <c r="AE16" s="174"/>
      <c r="AF16" s="174"/>
      <c r="AG16" s="174"/>
      <c r="AI16" s="34"/>
    </row>
    <row r="17" spans="1:35" ht="24.75" customHeight="1">
      <c r="A17" s="159" t="s">
        <v>158</v>
      </c>
      <c r="B17" s="159"/>
      <c r="C17" s="160">
        <v>0.4375</v>
      </c>
      <c r="D17" s="160"/>
      <c r="E17" s="160"/>
      <c r="F17" s="161" t="str">
        <f>A5</f>
        <v>谷津 A</v>
      </c>
      <c r="G17" s="147"/>
      <c r="H17" s="147"/>
      <c r="I17" s="147"/>
      <c r="J17" s="147"/>
      <c r="K17" s="148"/>
      <c r="L17" s="149"/>
      <c r="M17" s="122"/>
      <c r="N17" s="122" t="s">
        <v>87</v>
      </c>
      <c r="O17" s="122"/>
      <c r="P17" s="122"/>
      <c r="Q17" s="150"/>
      <c r="R17" s="161" t="str">
        <f>A7</f>
        <v>東習 B</v>
      </c>
      <c r="S17" s="147"/>
      <c r="T17" s="147"/>
      <c r="U17" s="147"/>
      <c r="V17" s="147"/>
      <c r="W17" s="147"/>
      <c r="X17" s="161" t="str">
        <f>A9</f>
        <v>鷺沼 B</v>
      </c>
      <c r="Y17" s="147"/>
      <c r="Z17" s="147"/>
      <c r="AA17" s="147"/>
      <c r="AB17" s="148"/>
      <c r="AC17" s="174" t="str">
        <f>A10</f>
        <v>MSS香澄G</v>
      </c>
      <c r="AD17" s="174"/>
      <c r="AE17" s="174"/>
      <c r="AF17" s="174"/>
      <c r="AG17" s="174"/>
      <c r="AI17" s="34"/>
    </row>
    <row r="18" spans="1:35" ht="24.75" customHeight="1">
      <c r="A18" s="159" t="s">
        <v>159</v>
      </c>
      <c r="B18" s="159"/>
      <c r="C18" s="160">
        <v>0.458333333333333</v>
      </c>
      <c r="D18" s="160"/>
      <c r="E18" s="160"/>
      <c r="F18" s="161" t="str">
        <f>A6</f>
        <v>藤崎 A</v>
      </c>
      <c r="G18" s="147"/>
      <c r="H18" s="147"/>
      <c r="I18" s="147"/>
      <c r="J18" s="147"/>
      <c r="K18" s="148"/>
      <c r="L18" s="149"/>
      <c r="M18" s="122"/>
      <c r="N18" s="122" t="s">
        <v>87</v>
      </c>
      <c r="O18" s="122"/>
      <c r="P18" s="122"/>
      <c r="Q18" s="150"/>
      <c r="R18" s="161" t="str">
        <f>A9</f>
        <v>鷺沼 B</v>
      </c>
      <c r="S18" s="147"/>
      <c r="T18" s="147"/>
      <c r="U18" s="147"/>
      <c r="V18" s="147"/>
      <c r="W18" s="147"/>
      <c r="X18" s="161" t="str">
        <f>A5</f>
        <v>谷津 A</v>
      </c>
      <c r="Y18" s="147"/>
      <c r="Z18" s="147"/>
      <c r="AA18" s="147"/>
      <c r="AB18" s="148"/>
      <c r="AC18" s="174" t="str">
        <f>A7</f>
        <v>東習 B</v>
      </c>
      <c r="AD18" s="174"/>
      <c r="AE18" s="174"/>
      <c r="AF18" s="174"/>
      <c r="AG18" s="174"/>
      <c r="AI18" s="34"/>
    </row>
    <row r="19" spans="1:35" ht="24.75" customHeight="1">
      <c r="A19" s="159" t="s">
        <v>160</v>
      </c>
      <c r="B19" s="159"/>
      <c r="C19" s="160">
        <v>0.479166666666667</v>
      </c>
      <c r="D19" s="160"/>
      <c r="E19" s="160"/>
      <c r="F19" s="161" t="str">
        <f>A8</f>
        <v>大久保東</v>
      </c>
      <c r="G19" s="147"/>
      <c r="H19" s="147"/>
      <c r="I19" s="147"/>
      <c r="J19" s="147"/>
      <c r="K19" s="147"/>
      <c r="L19" s="149"/>
      <c r="M19" s="122"/>
      <c r="N19" s="122" t="s">
        <v>87</v>
      </c>
      <c r="O19" s="122"/>
      <c r="P19" s="122"/>
      <c r="Q19" s="150"/>
      <c r="R19" s="161" t="str">
        <f>A10</f>
        <v>MSS香澄G</v>
      </c>
      <c r="S19" s="147"/>
      <c r="T19" s="147"/>
      <c r="U19" s="147"/>
      <c r="V19" s="147"/>
      <c r="W19" s="147"/>
      <c r="X19" s="161" t="str">
        <f>A6</f>
        <v>藤崎 A</v>
      </c>
      <c r="Y19" s="147"/>
      <c r="Z19" s="147"/>
      <c r="AA19" s="147"/>
      <c r="AB19" s="148"/>
      <c r="AC19" s="174" t="str">
        <f>A9</f>
        <v>鷺沼 B</v>
      </c>
      <c r="AD19" s="174"/>
      <c r="AE19" s="174"/>
      <c r="AF19" s="174"/>
      <c r="AG19" s="174"/>
      <c r="AI19" s="34"/>
    </row>
    <row r="20" spans="1:35" ht="24.75" customHeight="1">
      <c r="A20" s="159" t="s">
        <v>161</v>
      </c>
      <c r="B20" s="159"/>
      <c r="C20" s="138">
        <v>0.5</v>
      </c>
      <c r="D20" s="138"/>
      <c r="E20" s="138"/>
      <c r="F20" s="141" t="str">
        <f>A5</f>
        <v>谷津 A</v>
      </c>
      <c r="G20" s="142"/>
      <c r="H20" s="142"/>
      <c r="I20" s="142"/>
      <c r="J20" s="142"/>
      <c r="K20" s="142"/>
      <c r="L20" s="149"/>
      <c r="M20" s="122"/>
      <c r="N20" s="123" t="s">
        <v>87</v>
      </c>
      <c r="O20" s="123"/>
      <c r="P20" s="122"/>
      <c r="Q20" s="150"/>
      <c r="R20" s="141" t="str">
        <f>A9</f>
        <v>鷺沼 B</v>
      </c>
      <c r="S20" s="142"/>
      <c r="T20" s="142"/>
      <c r="U20" s="142"/>
      <c r="V20" s="142"/>
      <c r="W20" s="142"/>
      <c r="X20" s="141" t="str">
        <f>A8</f>
        <v>大久保東</v>
      </c>
      <c r="Y20" s="142"/>
      <c r="Z20" s="142"/>
      <c r="AA20" s="142"/>
      <c r="AB20" s="143"/>
      <c r="AC20" s="124" t="str">
        <f>A10</f>
        <v>MSS香澄G</v>
      </c>
      <c r="AD20" s="124"/>
      <c r="AE20" s="124"/>
      <c r="AF20" s="124"/>
      <c r="AG20" s="124"/>
      <c r="AI20" s="34"/>
    </row>
    <row r="21" spans="1:35" ht="24.75" customHeight="1">
      <c r="A21" s="62"/>
      <c r="B21" s="62"/>
      <c r="C21" s="71"/>
      <c r="D21" s="71"/>
      <c r="E21" s="71"/>
      <c r="F21" s="62"/>
      <c r="G21" s="62"/>
      <c r="H21" s="62"/>
      <c r="I21" s="62"/>
      <c r="J21" s="62"/>
      <c r="K21" s="62"/>
      <c r="L21" s="72"/>
      <c r="M21" s="72"/>
      <c r="N21" s="72"/>
      <c r="O21" s="72"/>
      <c r="P21" s="72"/>
      <c r="Q21" s="7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I21" s="34"/>
    </row>
    <row r="22" spans="1:35" ht="24.75" customHeight="1">
      <c r="A22" s="14"/>
      <c r="B22" s="14"/>
      <c r="C22" s="73"/>
      <c r="D22" s="73"/>
      <c r="E22" s="73"/>
      <c r="F22" s="14"/>
      <c r="G22" s="14"/>
      <c r="H22" s="14"/>
      <c r="I22" s="14"/>
      <c r="J22" s="14"/>
      <c r="K22" s="14"/>
      <c r="L22" s="70"/>
      <c r="M22" s="70"/>
      <c r="N22" s="70"/>
      <c r="O22" s="70"/>
      <c r="P22" s="70"/>
      <c r="Q22" s="70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I22" s="34"/>
    </row>
    <row r="23" spans="1:35" ht="24.75" customHeight="1">
      <c r="A23" s="14"/>
      <c r="B23" s="14"/>
      <c r="C23" s="73"/>
      <c r="D23" s="73"/>
      <c r="E23" s="73"/>
      <c r="F23" s="14"/>
      <c r="G23" s="14"/>
      <c r="H23" s="14"/>
      <c r="I23" s="14"/>
      <c r="J23" s="14"/>
      <c r="K23" s="14"/>
      <c r="L23" s="70"/>
      <c r="M23" s="70"/>
      <c r="N23" s="70"/>
      <c r="O23" s="70"/>
      <c r="P23" s="70"/>
      <c r="Q23" s="70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I23" s="34"/>
    </row>
    <row r="24" spans="1:35" ht="24.75" customHeight="1">
      <c r="A24" s="151" t="s">
        <v>55</v>
      </c>
      <c r="B24" s="151"/>
      <c r="C24" s="151" t="s">
        <v>105</v>
      </c>
      <c r="D24" s="151"/>
      <c r="E24" s="151"/>
      <c r="F24" s="120">
        <v>43562</v>
      </c>
      <c r="G24" s="120"/>
      <c r="H24" s="120"/>
      <c r="I24" s="120"/>
      <c r="J24" s="120"/>
      <c r="K24" s="173" t="s">
        <v>83</v>
      </c>
      <c r="L24" s="173"/>
      <c r="M24" s="173"/>
      <c r="N24" s="173"/>
      <c r="O24" s="173"/>
      <c r="P24" s="173"/>
      <c r="Q24" s="173"/>
      <c r="R24" s="173"/>
      <c r="S24" s="173"/>
      <c r="T24" s="173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I24" s="34"/>
    </row>
    <row r="25" spans="1:35" ht="24.75" customHeight="1">
      <c r="A25" s="159" t="s">
        <v>168</v>
      </c>
      <c r="B25" s="159"/>
      <c r="C25" s="160">
        <v>0.375</v>
      </c>
      <c r="D25" s="160"/>
      <c r="E25" s="160"/>
      <c r="F25" s="161" t="str">
        <f>A7</f>
        <v>東習 B</v>
      </c>
      <c r="G25" s="147"/>
      <c r="H25" s="147"/>
      <c r="I25" s="147"/>
      <c r="J25" s="147"/>
      <c r="K25" s="147"/>
      <c r="L25" s="149"/>
      <c r="M25" s="122"/>
      <c r="N25" s="122" t="s">
        <v>87</v>
      </c>
      <c r="O25" s="122"/>
      <c r="P25" s="122"/>
      <c r="Q25" s="150"/>
      <c r="R25" s="161" t="str">
        <f>A10</f>
        <v>MSS香澄G</v>
      </c>
      <c r="S25" s="147"/>
      <c r="T25" s="147"/>
      <c r="U25" s="147"/>
      <c r="V25" s="147"/>
      <c r="W25" s="147"/>
      <c r="X25" s="161" t="str">
        <f>A5</f>
        <v>谷津 A</v>
      </c>
      <c r="Y25" s="147"/>
      <c r="Z25" s="147"/>
      <c r="AA25" s="147"/>
      <c r="AB25" s="148"/>
      <c r="AC25" s="174" t="str">
        <f>A9</f>
        <v>鷺沼 B</v>
      </c>
      <c r="AD25" s="174"/>
      <c r="AE25" s="174"/>
      <c r="AF25" s="174"/>
      <c r="AG25" s="174"/>
      <c r="AI25" s="34"/>
    </row>
    <row r="26" spans="1:33" ht="24.75" customHeight="1">
      <c r="A26" s="159" t="s">
        <v>162</v>
      </c>
      <c r="B26" s="159"/>
      <c r="C26" s="160">
        <v>0.3958333333333333</v>
      </c>
      <c r="D26" s="160"/>
      <c r="E26" s="160"/>
      <c r="F26" s="161" t="str">
        <f>A6</f>
        <v>藤崎 A</v>
      </c>
      <c r="G26" s="147"/>
      <c r="H26" s="147"/>
      <c r="I26" s="147"/>
      <c r="J26" s="147"/>
      <c r="K26" s="147"/>
      <c r="L26" s="149"/>
      <c r="M26" s="122"/>
      <c r="N26" s="122" t="s">
        <v>87</v>
      </c>
      <c r="O26" s="122"/>
      <c r="P26" s="122"/>
      <c r="Q26" s="150"/>
      <c r="R26" s="161" t="str">
        <f>A8</f>
        <v>大久保東</v>
      </c>
      <c r="S26" s="147"/>
      <c r="T26" s="147"/>
      <c r="U26" s="147"/>
      <c r="V26" s="147"/>
      <c r="W26" s="147"/>
      <c r="X26" s="174" t="str">
        <f>A7</f>
        <v>東習 B</v>
      </c>
      <c r="Y26" s="174"/>
      <c r="Z26" s="174"/>
      <c r="AA26" s="174"/>
      <c r="AB26" s="174"/>
      <c r="AC26" s="161" t="str">
        <f>A10</f>
        <v>MSS香澄G</v>
      </c>
      <c r="AD26" s="147"/>
      <c r="AE26" s="147"/>
      <c r="AF26" s="147"/>
      <c r="AG26" s="148"/>
    </row>
    <row r="27" spans="1:35" ht="24.75" customHeight="1">
      <c r="A27" s="159" t="s">
        <v>163</v>
      </c>
      <c r="B27" s="159"/>
      <c r="C27" s="160">
        <v>0.416666666666667</v>
      </c>
      <c r="D27" s="160"/>
      <c r="E27" s="160"/>
      <c r="F27" s="161" t="str">
        <f>A5</f>
        <v>谷津 A</v>
      </c>
      <c r="G27" s="147"/>
      <c r="H27" s="147"/>
      <c r="I27" s="147"/>
      <c r="J27" s="147"/>
      <c r="K27" s="147"/>
      <c r="L27" s="149"/>
      <c r="M27" s="122"/>
      <c r="N27" s="122" t="s">
        <v>87</v>
      </c>
      <c r="O27" s="122"/>
      <c r="P27" s="122"/>
      <c r="Q27" s="150"/>
      <c r="R27" s="161" t="str">
        <f>A10</f>
        <v>MSS香澄G</v>
      </c>
      <c r="S27" s="147"/>
      <c r="T27" s="147"/>
      <c r="U27" s="147"/>
      <c r="V27" s="147"/>
      <c r="W27" s="147"/>
      <c r="X27" s="161" t="str">
        <f>A6</f>
        <v>藤崎 A</v>
      </c>
      <c r="Y27" s="147"/>
      <c r="Z27" s="147"/>
      <c r="AA27" s="147"/>
      <c r="AB27" s="148"/>
      <c r="AC27" s="174" t="str">
        <f>A8</f>
        <v>大久保東</v>
      </c>
      <c r="AD27" s="174"/>
      <c r="AE27" s="174"/>
      <c r="AF27" s="174"/>
      <c r="AG27" s="174"/>
      <c r="AI27" s="34"/>
    </row>
    <row r="28" spans="1:35" ht="24.75" customHeight="1">
      <c r="A28" s="159" t="s">
        <v>164</v>
      </c>
      <c r="B28" s="159"/>
      <c r="C28" s="160">
        <v>0.4375</v>
      </c>
      <c r="D28" s="160"/>
      <c r="E28" s="160"/>
      <c r="F28" s="161" t="str">
        <f>A7</f>
        <v>東習 B</v>
      </c>
      <c r="G28" s="147"/>
      <c r="H28" s="147"/>
      <c r="I28" s="147"/>
      <c r="J28" s="147"/>
      <c r="K28" s="147"/>
      <c r="L28" s="149"/>
      <c r="M28" s="122"/>
      <c r="N28" s="122" t="s">
        <v>87</v>
      </c>
      <c r="O28" s="122"/>
      <c r="P28" s="122"/>
      <c r="Q28" s="150"/>
      <c r="R28" s="161" t="str">
        <f>A9</f>
        <v>鷺沼 B</v>
      </c>
      <c r="S28" s="147"/>
      <c r="T28" s="147"/>
      <c r="U28" s="147"/>
      <c r="V28" s="147"/>
      <c r="W28" s="147"/>
      <c r="X28" s="161" t="str">
        <f>A5</f>
        <v>谷津 A</v>
      </c>
      <c r="Y28" s="147"/>
      <c r="Z28" s="147"/>
      <c r="AA28" s="147"/>
      <c r="AB28" s="148"/>
      <c r="AC28" s="174" t="str">
        <f>A10</f>
        <v>MSS香澄G</v>
      </c>
      <c r="AD28" s="174"/>
      <c r="AE28" s="174"/>
      <c r="AF28" s="174"/>
      <c r="AG28" s="174"/>
      <c r="AI28" s="34"/>
    </row>
    <row r="29" spans="1:35" ht="24.75" customHeight="1">
      <c r="A29" s="159" t="s">
        <v>165</v>
      </c>
      <c r="B29" s="159"/>
      <c r="C29" s="160">
        <v>0.458333333333333</v>
      </c>
      <c r="D29" s="160"/>
      <c r="E29" s="160"/>
      <c r="F29" s="161" t="str">
        <f>A6</f>
        <v>藤崎 A</v>
      </c>
      <c r="G29" s="147"/>
      <c r="H29" s="147"/>
      <c r="I29" s="147"/>
      <c r="J29" s="147"/>
      <c r="K29" s="147"/>
      <c r="L29" s="149"/>
      <c r="M29" s="122"/>
      <c r="N29" s="122" t="s">
        <v>87</v>
      </c>
      <c r="O29" s="122"/>
      <c r="P29" s="122"/>
      <c r="Q29" s="150"/>
      <c r="R29" s="161" t="str">
        <f>A10</f>
        <v>MSS香澄G</v>
      </c>
      <c r="S29" s="147"/>
      <c r="T29" s="147"/>
      <c r="U29" s="147"/>
      <c r="V29" s="147"/>
      <c r="W29" s="147"/>
      <c r="X29" s="161" t="str">
        <f>A7</f>
        <v>東習 B</v>
      </c>
      <c r="Y29" s="147"/>
      <c r="Z29" s="147"/>
      <c r="AA29" s="147"/>
      <c r="AB29" s="148"/>
      <c r="AC29" s="174" t="str">
        <f>A9</f>
        <v>鷺沼 B</v>
      </c>
      <c r="AD29" s="174"/>
      <c r="AE29" s="174"/>
      <c r="AF29" s="174"/>
      <c r="AG29" s="174"/>
      <c r="AI29" s="34"/>
    </row>
    <row r="30" spans="1:35" ht="24.75" customHeight="1">
      <c r="A30" s="159" t="s">
        <v>166</v>
      </c>
      <c r="B30" s="159"/>
      <c r="C30" s="160">
        <v>0.479166666666667</v>
      </c>
      <c r="D30" s="160"/>
      <c r="E30" s="160"/>
      <c r="F30" s="161" t="str">
        <f>A5</f>
        <v>谷津 A</v>
      </c>
      <c r="G30" s="147"/>
      <c r="H30" s="147"/>
      <c r="I30" s="147"/>
      <c r="J30" s="147"/>
      <c r="K30" s="147"/>
      <c r="L30" s="149"/>
      <c r="M30" s="122"/>
      <c r="N30" s="122" t="s">
        <v>87</v>
      </c>
      <c r="O30" s="122"/>
      <c r="P30" s="122"/>
      <c r="Q30" s="150"/>
      <c r="R30" s="161" t="str">
        <f>A8</f>
        <v>大久保東</v>
      </c>
      <c r="S30" s="147"/>
      <c r="T30" s="147"/>
      <c r="U30" s="147"/>
      <c r="V30" s="147"/>
      <c r="W30" s="147"/>
      <c r="X30" s="174" t="str">
        <f>A6</f>
        <v>藤崎 A</v>
      </c>
      <c r="Y30" s="174"/>
      <c r="Z30" s="174"/>
      <c r="AA30" s="174"/>
      <c r="AB30" s="174"/>
      <c r="AC30" s="161" t="str">
        <f>A10</f>
        <v>MSS香澄G</v>
      </c>
      <c r="AD30" s="147"/>
      <c r="AE30" s="147"/>
      <c r="AF30" s="147"/>
      <c r="AG30" s="148"/>
      <c r="AI30" s="34"/>
    </row>
    <row r="31" spans="1:35" ht="24.75" customHeight="1">
      <c r="A31" s="159" t="s">
        <v>167</v>
      </c>
      <c r="B31" s="159"/>
      <c r="C31" s="138">
        <v>0.5</v>
      </c>
      <c r="D31" s="138"/>
      <c r="E31" s="138"/>
      <c r="F31" s="161" t="str">
        <f>A6</f>
        <v>藤崎 A</v>
      </c>
      <c r="G31" s="147"/>
      <c r="H31" s="147"/>
      <c r="I31" s="147"/>
      <c r="J31" s="147"/>
      <c r="K31" s="147"/>
      <c r="L31" s="149"/>
      <c r="M31" s="122"/>
      <c r="N31" s="122" t="s">
        <v>87</v>
      </c>
      <c r="O31" s="122"/>
      <c r="P31" s="122"/>
      <c r="Q31" s="150"/>
      <c r="R31" s="161" t="str">
        <f>A7</f>
        <v>東習 B</v>
      </c>
      <c r="S31" s="147"/>
      <c r="T31" s="147"/>
      <c r="U31" s="147"/>
      <c r="V31" s="147"/>
      <c r="W31" s="147"/>
      <c r="X31" s="161" t="str">
        <f>A5</f>
        <v>谷津 A</v>
      </c>
      <c r="Y31" s="147"/>
      <c r="Z31" s="147"/>
      <c r="AA31" s="147"/>
      <c r="AB31" s="148"/>
      <c r="AC31" s="174" t="str">
        <f>A8</f>
        <v>大久保東</v>
      </c>
      <c r="AD31" s="174"/>
      <c r="AE31" s="174"/>
      <c r="AF31" s="174"/>
      <c r="AG31" s="174"/>
      <c r="AI31" s="34"/>
    </row>
    <row r="32" spans="1:33" ht="24.75" customHeight="1">
      <c r="A32" s="159" t="s">
        <v>169</v>
      </c>
      <c r="B32" s="159"/>
      <c r="C32" s="160">
        <v>0.5208333333333334</v>
      </c>
      <c r="D32" s="160"/>
      <c r="E32" s="160"/>
      <c r="F32" s="161" t="str">
        <f>A8</f>
        <v>大久保東</v>
      </c>
      <c r="G32" s="147"/>
      <c r="H32" s="147"/>
      <c r="I32" s="147"/>
      <c r="J32" s="147"/>
      <c r="K32" s="147"/>
      <c r="L32" s="149"/>
      <c r="M32" s="122"/>
      <c r="N32" s="122" t="s">
        <v>87</v>
      </c>
      <c r="O32" s="122"/>
      <c r="P32" s="122"/>
      <c r="Q32" s="150"/>
      <c r="R32" s="161" t="str">
        <f>A9</f>
        <v>鷺沼 B</v>
      </c>
      <c r="S32" s="147"/>
      <c r="T32" s="147"/>
      <c r="U32" s="147"/>
      <c r="V32" s="147"/>
      <c r="W32" s="147"/>
      <c r="X32" s="161" t="str">
        <f>A6</f>
        <v>藤崎 A</v>
      </c>
      <c r="Y32" s="147"/>
      <c r="Z32" s="147"/>
      <c r="AA32" s="147"/>
      <c r="AB32" s="148"/>
      <c r="AC32" s="174" t="str">
        <f>A7</f>
        <v>東習 B</v>
      </c>
      <c r="AD32" s="174"/>
      <c r="AE32" s="174"/>
      <c r="AF32" s="174"/>
      <c r="AG32" s="174"/>
    </row>
    <row r="33" spans="6:22" ht="24.75" customHeight="1"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</sheetData>
  <sheetProtection/>
  <mergeCells count="190">
    <mergeCell ref="C13:E13"/>
    <mergeCell ref="F13:W13"/>
    <mergeCell ref="X13:AG13"/>
    <mergeCell ref="A14:B14"/>
    <mergeCell ref="C14:E14"/>
    <mergeCell ref="F14:K14"/>
    <mergeCell ref="Z4:AA4"/>
    <mergeCell ref="A6:C6"/>
    <mergeCell ref="V6:W6"/>
    <mergeCell ref="X6:Y6"/>
    <mergeCell ref="Z6:AA6"/>
    <mergeCell ref="P4:R4"/>
    <mergeCell ref="S4:U4"/>
    <mergeCell ref="V4:W4"/>
    <mergeCell ref="X4:Y4"/>
    <mergeCell ref="AB5:AC5"/>
    <mergeCell ref="A24:B24"/>
    <mergeCell ref="C24:E24"/>
    <mergeCell ref="F24:J24"/>
    <mergeCell ref="K24:T24"/>
    <mergeCell ref="A12:B12"/>
    <mergeCell ref="C12:E12"/>
    <mergeCell ref="F12:J12"/>
    <mergeCell ref="K12:T12"/>
    <mergeCell ref="A13:B13"/>
    <mergeCell ref="A5:C5"/>
    <mergeCell ref="V5:W5"/>
    <mergeCell ref="X5:Y5"/>
    <mergeCell ref="Z5:AA5"/>
    <mergeCell ref="A9:C9"/>
    <mergeCell ref="V9:W9"/>
    <mergeCell ref="AB4:AC4"/>
    <mergeCell ref="A1:N1"/>
    <mergeCell ref="A3:D3"/>
    <mergeCell ref="A4:C4"/>
    <mergeCell ref="D4:F4"/>
    <mergeCell ref="G4:I4"/>
    <mergeCell ref="J4:L4"/>
    <mergeCell ref="M4:O4"/>
    <mergeCell ref="AB10:AC10"/>
    <mergeCell ref="A7:C7"/>
    <mergeCell ref="V7:W7"/>
    <mergeCell ref="X7:Y7"/>
    <mergeCell ref="Z7:AA7"/>
    <mergeCell ref="AB7:AC7"/>
    <mergeCell ref="A8:C8"/>
    <mergeCell ref="V8:W8"/>
    <mergeCell ref="X8:Y8"/>
    <mergeCell ref="Z8:AA8"/>
    <mergeCell ref="A10:C10"/>
    <mergeCell ref="V10:W10"/>
    <mergeCell ref="X10:Y10"/>
    <mergeCell ref="Z10:AA10"/>
    <mergeCell ref="AB6:AC6"/>
    <mergeCell ref="X9:Y9"/>
    <mergeCell ref="Z9:AA9"/>
    <mergeCell ref="AB9:AC9"/>
    <mergeCell ref="AB8:AC8"/>
    <mergeCell ref="R14:W14"/>
    <mergeCell ref="X14:AB14"/>
    <mergeCell ref="AC14:AG14"/>
    <mergeCell ref="R15:W15"/>
    <mergeCell ref="X15:AB15"/>
    <mergeCell ref="AC15:AG15"/>
    <mergeCell ref="N15:O15"/>
    <mergeCell ref="P15:Q15"/>
    <mergeCell ref="L14:M14"/>
    <mergeCell ref="N14:O14"/>
    <mergeCell ref="P14:Q14"/>
    <mergeCell ref="A15:B15"/>
    <mergeCell ref="C15:E15"/>
    <mergeCell ref="F15:K15"/>
    <mergeCell ref="L15:M15"/>
    <mergeCell ref="X17:AB17"/>
    <mergeCell ref="AC17:AG17"/>
    <mergeCell ref="A16:B16"/>
    <mergeCell ref="C16:E16"/>
    <mergeCell ref="F16:K16"/>
    <mergeCell ref="L16:M16"/>
    <mergeCell ref="N16:O16"/>
    <mergeCell ref="P16:Q16"/>
    <mergeCell ref="R16:W16"/>
    <mergeCell ref="AC18:AG18"/>
    <mergeCell ref="X16:AB16"/>
    <mergeCell ref="AC16:AG16"/>
    <mergeCell ref="A17:B17"/>
    <mergeCell ref="C17:E17"/>
    <mergeCell ref="F17:K17"/>
    <mergeCell ref="L17:M17"/>
    <mergeCell ref="N17:O17"/>
    <mergeCell ref="P17:Q17"/>
    <mergeCell ref="R17:W17"/>
    <mergeCell ref="N18:O18"/>
    <mergeCell ref="P18:Q18"/>
    <mergeCell ref="R18:W18"/>
    <mergeCell ref="X18:AB18"/>
    <mergeCell ref="A18:B18"/>
    <mergeCell ref="C18:E18"/>
    <mergeCell ref="F18:K18"/>
    <mergeCell ref="L18:M18"/>
    <mergeCell ref="N20:O20"/>
    <mergeCell ref="P20:Q20"/>
    <mergeCell ref="R20:W20"/>
    <mergeCell ref="A19:B19"/>
    <mergeCell ref="C19:E19"/>
    <mergeCell ref="F19:K19"/>
    <mergeCell ref="L19:M19"/>
    <mergeCell ref="N19:O19"/>
    <mergeCell ref="P19:Q19"/>
    <mergeCell ref="A20:B20"/>
    <mergeCell ref="C20:E20"/>
    <mergeCell ref="F20:K20"/>
    <mergeCell ref="L20:M20"/>
    <mergeCell ref="AC25:AG25"/>
    <mergeCell ref="R19:W19"/>
    <mergeCell ref="X19:AB19"/>
    <mergeCell ref="AC19:AG19"/>
    <mergeCell ref="X20:AB20"/>
    <mergeCell ref="AC20:AG20"/>
    <mergeCell ref="N25:O25"/>
    <mergeCell ref="P25:Q25"/>
    <mergeCell ref="R25:W25"/>
    <mergeCell ref="X25:AB25"/>
    <mergeCell ref="A25:B25"/>
    <mergeCell ref="C25:E25"/>
    <mergeCell ref="F25:K25"/>
    <mergeCell ref="L25:M25"/>
    <mergeCell ref="N26:O26"/>
    <mergeCell ref="P26:Q26"/>
    <mergeCell ref="R26:W26"/>
    <mergeCell ref="AC26:AG26"/>
    <mergeCell ref="X26:AB26"/>
    <mergeCell ref="A26:B26"/>
    <mergeCell ref="C26:E26"/>
    <mergeCell ref="F26:K26"/>
    <mergeCell ref="L26:M26"/>
    <mergeCell ref="X28:AB28"/>
    <mergeCell ref="AC28:AG28"/>
    <mergeCell ref="A27:B27"/>
    <mergeCell ref="C27:E27"/>
    <mergeCell ref="F27:K27"/>
    <mergeCell ref="L27:M27"/>
    <mergeCell ref="N27:O27"/>
    <mergeCell ref="P27:Q27"/>
    <mergeCell ref="R27:W27"/>
    <mergeCell ref="AC29:AG29"/>
    <mergeCell ref="X27:AB27"/>
    <mergeCell ref="AC27:AG27"/>
    <mergeCell ref="A28:B28"/>
    <mergeCell ref="C28:E28"/>
    <mergeCell ref="F28:K28"/>
    <mergeCell ref="L28:M28"/>
    <mergeCell ref="N28:O28"/>
    <mergeCell ref="P28:Q28"/>
    <mergeCell ref="R28:W28"/>
    <mergeCell ref="N29:O29"/>
    <mergeCell ref="P29:Q29"/>
    <mergeCell ref="R29:W29"/>
    <mergeCell ref="X29:AB29"/>
    <mergeCell ref="A29:B29"/>
    <mergeCell ref="C29:E29"/>
    <mergeCell ref="F29:K29"/>
    <mergeCell ref="L29:M29"/>
    <mergeCell ref="N31:O31"/>
    <mergeCell ref="P31:Q31"/>
    <mergeCell ref="R31:W31"/>
    <mergeCell ref="A30:B30"/>
    <mergeCell ref="C30:E30"/>
    <mergeCell ref="F30:K30"/>
    <mergeCell ref="L30:M30"/>
    <mergeCell ref="N30:O30"/>
    <mergeCell ref="P30:Q30"/>
    <mergeCell ref="A31:B31"/>
    <mergeCell ref="C31:E31"/>
    <mergeCell ref="F31:K31"/>
    <mergeCell ref="L31:M31"/>
    <mergeCell ref="X32:AB32"/>
    <mergeCell ref="X31:AB31"/>
    <mergeCell ref="AC31:AG31"/>
    <mergeCell ref="R30:W30"/>
    <mergeCell ref="AC32:AG32"/>
    <mergeCell ref="AC30:AG30"/>
    <mergeCell ref="X30:AB30"/>
    <mergeCell ref="A32:B32"/>
    <mergeCell ref="C32:E32"/>
    <mergeCell ref="F32:K32"/>
    <mergeCell ref="L32:M32"/>
    <mergeCell ref="N32:O32"/>
    <mergeCell ref="P32:Q32"/>
    <mergeCell ref="R32:W32"/>
  </mergeCells>
  <dataValidations count="1">
    <dataValidation type="list" allowBlank="1" showInputMessage="1" showErrorMessage="1" sqref="H5 K5:K6 N5:N7 Q5:Q8 T5:T9 E6:E10 H7:H10 K8:K10 N9:N10 Q10">
      <formula1>#REF!</formula1>
    </dataValidation>
  </dataValidations>
  <printOptions/>
  <pageMargins left="0.3937007874015748" right="0.1968503937007874" top="0.3937007874015748" bottom="0.3937007874015748" header="0.3937007874015748" footer="0.5905511811023623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selection activeCell="V4" sqref="V4"/>
    </sheetView>
  </sheetViews>
  <sheetFormatPr defaultColWidth="10.625" defaultRowHeight="30" customHeight="1"/>
  <cols>
    <col min="1" max="42" width="3.125" style="6" customWidth="1"/>
    <col min="43" max="16384" width="10.625" style="6" customWidth="1"/>
  </cols>
  <sheetData>
    <row r="1" spans="1:30" ht="30" customHeight="1">
      <c r="A1" s="133" t="s">
        <v>100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 t="s">
        <v>148</v>
      </c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3" spans="2:17" ht="30" customHeight="1">
      <c r="B3" s="189" t="s">
        <v>78</v>
      </c>
      <c r="C3" s="189"/>
      <c r="D3" s="189"/>
      <c r="E3" s="189"/>
      <c r="F3" s="189"/>
      <c r="G3" s="189"/>
      <c r="H3" s="189"/>
      <c r="I3" s="189"/>
      <c r="N3" s="184"/>
      <c r="O3" s="184"/>
      <c r="P3" s="184"/>
      <c r="Q3" s="184"/>
    </row>
    <row r="4" spans="2:9" ht="30" customHeight="1">
      <c r="B4" s="67"/>
      <c r="C4" s="67"/>
      <c r="D4" s="67"/>
      <c r="E4" s="67"/>
      <c r="F4" s="67"/>
      <c r="G4" s="67"/>
      <c r="H4" s="67"/>
      <c r="I4" s="67"/>
    </row>
    <row r="5" spans="1:29" s="15" customFormat="1" ht="37.5" customHeight="1">
      <c r="A5" s="14"/>
      <c r="B5" s="14"/>
      <c r="C5" s="14"/>
      <c r="D5" s="14"/>
      <c r="E5" s="14"/>
      <c r="F5" s="14"/>
      <c r="G5" s="14"/>
      <c r="H5" s="14"/>
      <c r="I5" s="65"/>
      <c r="J5" s="65"/>
      <c r="K5" s="65"/>
      <c r="L5" s="65">
        <f>IF(K32="","",K32)</f>
      </c>
      <c r="M5" s="65"/>
      <c r="N5" s="65"/>
      <c r="O5" s="65"/>
      <c r="P5" s="44"/>
      <c r="Q5" s="65"/>
      <c r="R5" s="65"/>
      <c r="S5" s="65">
        <f>IF(N32="","",N32)</f>
      </c>
      <c r="T5" s="65"/>
      <c r="U5" s="65"/>
      <c r="V5" s="65"/>
      <c r="W5" s="14"/>
      <c r="X5" s="14"/>
      <c r="Y5" s="14"/>
      <c r="Z5" s="14"/>
      <c r="AA5" s="14"/>
      <c r="AB5" s="14"/>
      <c r="AC5" s="14"/>
    </row>
    <row r="6" spans="1:25" s="15" customFormat="1" ht="37.5" customHeight="1">
      <c r="A6" s="21"/>
      <c r="B6" s="21"/>
      <c r="F6" s="65">
        <f>IF(K22="","",K22)</f>
      </c>
      <c r="G6" s="65"/>
      <c r="H6" s="65"/>
      <c r="I6" s="44"/>
      <c r="J6" s="65"/>
      <c r="K6" s="65">
        <f>IF(N22="","",N22)</f>
      </c>
      <c r="L6" s="14"/>
      <c r="M6" s="18"/>
      <c r="N6" s="14"/>
      <c r="O6" s="190" t="s">
        <v>123</v>
      </c>
      <c r="P6" s="190"/>
      <c r="R6" s="18"/>
      <c r="S6" s="14"/>
      <c r="T6" s="65">
        <f>IF(K24="","",K24)</f>
      </c>
      <c r="U6" s="65"/>
      <c r="V6" s="66"/>
      <c r="W6" s="65"/>
      <c r="X6" s="65"/>
      <c r="Y6" s="65">
        <f>IF(N24="","",N24)</f>
      </c>
    </row>
    <row r="7" spans="1:25" s="15" customFormat="1" ht="37.5" customHeight="1">
      <c r="A7" s="14"/>
      <c r="B7" s="14"/>
      <c r="F7" s="69"/>
      <c r="H7" s="85" t="s">
        <v>107</v>
      </c>
      <c r="I7" s="14"/>
      <c r="J7" s="19"/>
      <c r="K7" s="53"/>
      <c r="L7" s="78"/>
      <c r="M7" s="18"/>
      <c r="N7" s="14"/>
      <c r="O7" s="14"/>
      <c r="P7" s="14"/>
      <c r="Q7" s="18"/>
      <c r="R7" s="19"/>
      <c r="S7" s="53"/>
      <c r="T7" s="18"/>
      <c r="U7" s="18"/>
      <c r="V7" s="14"/>
      <c r="W7" s="86" t="s">
        <v>108</v>
      </c>
      <c r="Y7" s="54"/>
    </row>
    <row r="8" spans="1:25" s="17" customFormat="1" ht="37.5" customHeight="1">
      <c r="A8" s="22"/>
      <c r="B8" s="22"/>
      <c r="F8" s="52"/>
      <c r="H8" s="87"/>
      <c r="I8" s="22"/>
      <c r="J8" s="52"/>
      <c r="K8" s="185" t="s">
        <v>26</v>
      </c>
      <c r="L8" s="142"/>
      <c r="M8" s="64"/>
      <c r="N8" s="14"/>
      <c r="O8" s="14"/>
      <c r="P8" s="14"/>
      <c r="Q8" s="66"/>
      <c r="R8" s="65"/>
      <c r="S8" s="185" t="s">
        <v>13</v>
      </c>
      <c r="T8" s="142"/>
      <c r="U8" s="23"/>
      <c r="V8" s="22"/>
      <c r="W8" s="88"/>
      <c r="Y8" s="79"/>
    </row>
    <row r="9" spans="5:26" s="7" customFormat="1" ht="79.5" customHeight="1">
      <c r="E9" s="186" t="s">
        <v>88</v>
      </c>
      <c r="F9" s="187"/>
      <c r="H9" s="93"/>
      <c r="I9" s="186" t="s">
        <v>137</v>
      </c>
      <c r="J9" s="187"/>
      <c r="K9" s="94"/>
      <c r="L9" s="94"/>
      <c r="M9" s="186" t="s">
        <v>91</v>
      </c>
      <c r="N9" s="187"/>
      <c r="O9" s="94"/>
      <c r="P9" s="94"/>
      <c r="Q9" s="186" t="s">
        <v>89</v>
      </c>
      <c r="R9" s="187"/>
      <c r="S9" s="94"/>
      <c r="T9" s="94"/>
      <c r="U9" s="186" t="s">
        <v>138</v>
      </c>
      <c r="V9" s="187"/>
      <c r="W9" s="95"/>
      <c r="Y9" s="186" t="s">
        <v>90</v>
      </c>
      <c r="Z9" s="187"/>
    </row>
    <row r="10" spans="8:23" ht="37.5" customHeight="1">
      <c r="H10" s="96"/>
      <c r="I10" s="63"/>
      <c r="J10" s="63"/>
      <c r="K10" s="63"/>
      <c r="L10" s="81"/>
      <c r="M10" s="82"/>
      <c r="N10" s="82"/>
      <c r="O10" s="188" t="s">
        <v>109</v>
      </c>
      <c r="P10" s="188"/>
      <c r="Q10" s="82"/>
      <c r="R10" s="82"/>
      <c r="S10" s="83"/>
      <c r="T10" s="63"/>
      <c r="U10" s="63"/>
      <c r="V10" s="63"/>
      <c r="W10" s="97"/>
    </row>
    <row r="11" spans="8:23" s="15" customFormat="1" ht="15" customHeight="1">
      <c r="H11" s="85"/>
      <c r="I11" s="14"/>
      <c r="J11" s="14"/>
      <c r="K11" s="14"/>
      <c r="L11" s="14"/>
      <c r="M11" s="22"/>
      <c r="N11" s="14"/>
      <c r="O11" s="14"/>
      <c r="P11" s="84"/>
      <c r="Q11" s="14"/>
      <c r="R11" s="22"/>
      <c r="S11" s="14"/>
      <c r="T11" s="14"/>
      <c r="U11" s="14"/>
      <c r="V11" s="14"/>
      <c r="W11" s="86"/>
    </row>
    <row r="12" spans="8:23" s="15" customFormat="1" ht="15" customHeight="1">
      <c r="H12" s="85"/>
      <c r="I12" s="14"/>
      <c r="J12" s="14"/>
      <c r="K12" s="14"/>
      <c r="L12" s="14"/>
      <c r="M12" s="22"/>
      <c r="N12" s="14"/>
      <c r="O12" s="14"/>
      <c r="P12" s="14"/>
      <c r="Q12" s="14"/>
      <c r="R12" s="22"/>
      <c r="S12" s="14"/>
      <c r="T12" s="14"/>
      <c r="U12" s="14"/>
      <c r="V12" s="14"/>
      <c r="W12" s="86"/>
    </row>
    <row r="13" spans="1:23" s="15" customFormat="1" ht="21" customHeight="1">
      <c r="A13" s="24"/>
      <c r="H13" s="98"/>
      <c r="I13" s="99"/>
      <c r="J13" s="99"/>
      <c r="K13" s="99"/>
      <c r="L13" s="99"/>
      <c r="M13" s="99"/>
      <c r="N13" s="99"/>
      <c r="O13" s="195" t="s">
        <v>122</v>
      </c>
      <c r="P13" s="195"/>
      <c r="Q13" s="99"/>
      <c r="R13" s="99"/>
      <c r="S13" s="99"/>
      <c r="T13" s="99"/>
      <c r="U13" s="99"/>
      <c r="V13" s="99"/>
      <c r="W13" s="100"/>
    </row>
    <row r="14" spans="1:23" s="15" customFormat="1" ht="30" customHeight="1">
      <c r="A14" s="24"/>
      <c r="H14" s="14"/>
      <c r="I14" s="14"/>
      <c r="J14" s="14"/>
      <c r="K14" s="14"/>
      <c r="L14" s="14"/>
      <c r="M14" s="14"/>
      <c r="N14" s="14"/>
      <c r="O14" s="14"/>
      <c r="P14" s="84"/>
      <c r="Q14" s="14"/>
      <c r="R14" s="14"/>
      <c r="S14" s="14"/>
      <c r="T14" s="14"/>
      <c r="U14" s="14"/>
      <c r="V14" s="14"/>
      <c r="W14" s="14"/>
    </row>
    <row r="15" spans="1:23" s="15" customFormat="1" ht="30" customHeight="1">
      <c r="A15" s="2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15" ht="30" customHeight="1">
      <c r="A16" s="191" t="s">
        <v>62</v>
      </c>
      <c r="B16" s="191"/>
      <c r="C16" s="191"/>
      <c r="D16" s="191"/>
      <c r="E16" s="191"/>
      <c r="F16" s="166">
        <v>43582</v>
      </c>
      <c r="G16" s="166"/>
      <c r="H16" s="166"/>
      <c r="I16" s="166"/>
      <c r="J16" s="166"/>
      <c r="K16" s="194" t="s">
        <v>14</v>
      </c>
      <c r="L16" s="194"/>
      <c r="M16" s="194"/>
      <c r="N16" s="194"/>
      <c r="O16" s="194"/>
    </row>
    <row r="17" spans="1:30" ht="30" customHeight="1">
      <c r="A17" s="193" t="s">
        <v>12</v>
      </c>
      <c r="B17" s="193"/>
      <c r="C17" s="193" t="s">
        <v>11</v>
      </c>
      <c r="D17" s="193"/>
      <c r="E17" s="193"/>
      <c r="F17" s="192" t="s">
        <v>52</v>
      </c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 t="s">
        <v>9</v>
      </c>
      <c r="V17" s="192"/>
      <c r="W17" s="192"/>
      <c r="X17" s="192"/>
      <c r="Y17" s="192"/>
      <c r="Z17" s="192"/>
      <c r="AA17" s="192"/>
      <c r="AB17" s="192"/>
      <c r="AC17" s="192"/>
      <c r="AD17" s="192"/>
    </row>
    <row r="18" spans="1:30" ht="16.5" customHeight="1">
      <c r="A18" s="60" t="s">
        <v>113</v>
      </c>
      <c r="B18" s="27"/>
      <c r="C18" s="178">
        <v>0.4791666666666667</v>
      </c>
      <c r="D18" s="179"/>
      <c r="E18" s="180"/>
      <c r="F18" s="141" t="str">
        <f>I9</f>
        <v>1組3位</v>
      </c>
      <c r="G18" s="142"/>
      <c r="H18" s="142"/>
      <c r="I18" s="142"/>
      <c r="J18" s="143"/>
      <c r="K18" s="141"/>
      <c r="L18" s="142"/>
      <c r="M18" s="142" t="s">
        <v>92</v>
      </c>
      <c r="N18" s="142"/>
      <c r="O18" s="143"/>
      <c r="P18" s="141" t="str">
        <f>M9</f>
        <v>2組2位</v>
      </c>
      <c r="Q18" s="142"/>
      <c r="R18" s="142"/>
      <c r="S18" s="142"/>
      <c r="T18" s="143"/>
      <c r="U18" s="92" t="str">
        <f>Q9</f>
        <v>1組2位</v>
      </c>
      <c r="V18" s="55"/>
      <c r="W18" s="55"/>
      <c r="X18" s="55"/>
      <c r="Y18" s="56"/>
      <c r="Z18" s="92" t="str">
        <f>U9</f>
        <v>2組3位</v>
      </c>
      <c r="AA18" s="55"/>
      <c r="AB18" s="55"/>
      <c r="AC18" s="55"/>
      <c r="AD18" s="56"/>
    </row>
    <row r="19" spans="1:30" ht="17.25" customHeight="1">
      <c r="A19" s="28"/>
      <c r="B19" s="177"/>
      <c r="C19" s="181"/>
      <c r="D19" s="182"/>
      <c r="E19" s="183"/>
      <c r="F19" s="144"/>
      <c r="G19" s="145"/>
      <c r="H19" s="145"/>
      <c r="I19" s="145"/>
      <c r="J19" s="146"/>
      <c r="K19" s="144"/>
      <c r="L19" s="145"/>
      <c r="M19" s="145"/>
      <c r="N19" s="145"/>
      <c r="O19" s="146"/>
      <c r="P19" s="144"/>
      <c r="Q19" s="145"/>
      <c r="R19" s="145"/>
      <c r="S19" s="145"/>
      <c r="T19" s="146"/>
      <c r="U19" s="57"/>
      <c r="V19" s="58"/>
      <c r="W19" s="58"/>
      <c r="X19" s="58"/>
      <c r="Y19" s="59"/>
      <c r="Z19" s="57"/>
      <c r="AA19" s="58"/>
      <c r="AB19" s="58"/>
      <c r="AC19" s="58"/>
      <c r="AD19" s="59"/>
    </row>
    <row r="20" spans="1:30" ht="16.5" customHeight="1">
      <c r="A20" s="60" t="s">
        <v>110</v>
      </c>
      <c r="B20" s="27"/>
      <c r="C20" s="178">
        <v>0.5</v>
      </c>
      <c r="D20" s="179"/>
      <c r="E20" s="180"/>
      <c r="F20" s="141" t="str">
        <f>Q9</f>
        <v>1組2位</v>
      </c>
      <c r="G20" s="142"/>
      <c r="H20" s="142"/>
      <c r="I20" s="142"/>
      <c r="J20" s="143"/>
      <c r="K20" s="141"/>
      <c r="L20" s="142"/>
      <c r="M20" s="142" t="s">
        <v>92</v>
      </c>
      <c r="N20" s="142"/>
      <c r="O20" s="143"/>
      <c r="P20" s="141" t="str">
        <f>U9</f>
        <v>2組3位</v>
      </c>
      <c r="Q20" s="142"/>
      <c r="R20" s="142"/>
      <c r="S20" s="142"/>
      <c r="T20" s="143"/>
      <c r="U20" s="92" t="str">
        <f>I9</f>
        <v>1組3位</v>
      </c>
      <c r="V20" s="55"/>
      <c r="W20" s="55"/>
      <c r="X20" s="55"/>
      <c r="Y20" s="56"/>
      <c r="Z20" s="92" t="str">
        <f>M9</f>
        <v>2組2位</v>
      </c>
      <c r="AA20" s="55"/>
      <c r="AB20" s="55"/>
      <c r="AC20" s="55"/>
      <c r="AD20" s="56"/>
    </row>
    <row r="21" spans="1:30" ht="17.25" customHeight="1">
      <c r="A21" s="28"/>
      <c r="B21" s="177"/>
      <c r="C21" s="181"/>
      <c r="D21" s="182"/>
      <c r="E21" s="183"/>
      <c r="F21" s="144"/>
      <c r="G21" s="145"/>
      <c r="H21" s="145"/>
      <c r="I21" s="145"/>
      <c r="J21" s="146"/>
      <c r="K21" s="144"/>
      <c r="L21" s="145"/>
      <c r="M21" s="145"/>
      <c r="N21" s="145"/>
      <c r="O21" s="146"/>
      <c r="P21" s="144"/>
      <c r="Q21" s="145"/>
      <c r="R21" s="145"/>
      <c r="S21" s="145"/>
      <c r="T21" s="146"/>
      <c r="U21" s="57"/>
      <c r="V21" s="58"/>
      <c r="W21" s="58"/>
      <c r="X21" s="58"/>
      <c r="Y21" s="59"/>
      <c r="Z21" s="57"/>
      <c r="AA21" s="58"/>
      <c r="AB21" s="58"/>
      <c r="AC21" s="58"/>
      <c r="AD21" s="59"/>
    </row>
    <row r="22" spans="1:30" ht="16.5" customHeight="1">
      <c r="A22" s="60" t="s">
        <v>114</v>
      </c>
      <c r="B22" s="27"/>
      <c r="C22" s="178">
        <v>0.5208333333333334</v>
      </c>
      <c r="D22" s="179"/>
      <c r="E22" s="180"/>
      <c r="F22" s="92" t="str">
        <f>E9</f>
        <v>1組1位</v>
      </c>
      <c r="G22" s="55"/>
      <c r="H22" s="55"/>
      <c r="I22" s="55"/>
      <c r="J22" s="56"/>
      <c r="K22" s="141"/>
      <c r="L22" s="142"/>
      <c r="M22" s="142" t="s">
        <v>92</v>
      </c>
      <c r="N22" s="142"/>
      <c r="O22" s="143"/>
      <c r="P22" s="92" t="s">
        <v>58</v>
      </c>
      <c r="Q22" s="55"/>
      <c r="R22" s="55"/>
      <c r="S22" s="55"/>
      <c r="T22" s="56"/>
      <c r="U22" s="92" t="s">
        <v>59</v>
      </c>
      <c r="V22" s="55"/>
      <c r="W22" s="55"/>
      <c r="X22" s="55"/>
      <c r="Y22" s="56"/>
      <c r="Z22" s="92" t="s">
        <v>149</v>
      </c>
      <c r="AA22" s="142"/>
      <c r="AB22" s="142"/>
      <c r="AC22" s="142"/>
      <c r="AD22" s="143"/>
    </row>
    <row r="23" spans="1:30" ht="17.25" customHeight="1">
      <c r="A23" s="28"/>
      <c r="B23" s="177"/>
      <c r="C23" s="181"/>
      <c r="D23" s="182"/>
      <c r="E23" s="183"/>
      <c r="F23" s="57"/>
      <c r="G23" s="58"/>
      <c r="H23" s="58"/>
      <c r="I23" s="58"/>
      <c r="J23" s="59"/>
      <c r="K23" s="144"/>
      <c r="L23" s="145"/>
      <c r="M23" s="145"/>
      <c r="N23" s="145"/>
      <c r="O23" s="146"/>
      <c r="P23" s="57"/>
      <c r="Q23" s="58"/>
      <c r="R23" s="58"/>
      <c r="S23" s="58"/>
      <c r="T23" s="59"/>
      <c r="U23" s="57"/>
      <c r="V23" s="58"/>
      <c r="W23" s="58"/>
      <c r="X23" s="58"/>
      <c r="Y23" s="59"/>
      <c r="Z23" s="144"/>
      <c r="AA23" s="145"/>
      <c r="AB23" s="145"/>
      <c r="AC23" s="145"/>
      <c r="AD23" s="146"/>
    </row>
    <row r="24" spans="1:30" ht="16.5" customHeight="1">
      <c r="A24" s="60" t="s">
        <v>115</v>
      </c>
      <c r="B24" s="27"/>
      <c r="C24" s="178">
        <v>0.5416666666666666</v>
      </c>
      <c r="D24" s="179"/>
      <c r="E24" s="180"/>
      <c r="F24" s="92" t="str">
        <f>Y9</f>
        <v>2組1位</v>
      </c>
      <c r="G24" s="55"/>
      <c r="H24" s="55"/>
      <c r="I24" s="55"/>
      <c r="J24" s="56"/>
      <c r="K24" s="141"/>
      <c r="L24" s="142"/>
      <c r="M24" s="142" t="s">
        <v>92</v>
      </c>
      <c r="N24" s="142"/>
      <c r="O24" s="143"/>
      <c r="P24" s="92" t="s">
        <v>60</v>
      </c>
      <c r="Q24" s="55"/>
      <c r="R24" s="55"/>
      <c r="S24" s="55"/>
      <c r="T24" s="56"/>
      <c r="U24" s="92" t="s">
        <v>61</v>
      </c>
      <c r="V24" s="55"/>
      <c r="W24" s="55"/>
      <c r="X24" s="55"/>
      <c r="Y24" s="56"/>
      <c r="Z24" s="92" t="s">
        <v>149</v>
      </c>
      <c r="AA24" s="142"/>
      <c r="AB24" s="142"/>
      <c r="AC24" s="142"/>
      <c r="AD24" s="143"/>
    </row>
    <row r="25" spans="1:30" ht="17.25" customHeight="1">
      <c r="A25" s="28"/>
      <c r="B25" s="177"/>
      <c r="C25" s="181"/>
      <c r="D25" s="182"/>
      <c r="E25" s="183"/>
      <c r="F25" s="57"/>
      <c r="G25" s="58"/>
      <c r="H25" s="58"/>
      <c r="I25" s="58"/>
      <c r="J25" s="59"/>
      <c r="K25" s="144"/>
      <c r="L25" s="145"/>
      <c r="M25" s="145"/>
      <c r="N25" s="145"/>
      <c r="O25" s="146"/>
      <c r="P25" s="57"/>
      <c r="Q25" s="58"/>
      <c r="R25" s="58"/>
      <c r="S25" s="58"/>
      <c r="T25" s="59"/>
      <c r="U25" s="57"/>
      <c r="V25" s="58"/>
      <c r="W25" s="58"/>
      <c r="X25" s="58"/>
      <c r="Y25" s="59"/>
      <c r="Z25" s="144"/>
      <c r="AA25" s="145"/>
      <c r="AB25" s="145"/>
      <c r="AC25" s="145"/>
      <c r="AD25" s="146"/>
    </row>
    <row r="26" spans="1:30" ht="16.5" customHeight="1">
      <c r="A26" s="60" t="s">
        <v>116</v>
      </c>
      <c r="B26" s="27"/>
      <c r="C26" s="178">
        <v>0.5625</v>
      </c>
      <c r="D26" s="179"/>
      <c r="E26" s="180"/>
      <c r="F26" s="92" t="s">
        <v>59</v>
      </c>
      <c r="G26" s="55"/>
      <c r="H26" s="55"/>
      <c r="I26" s="55"/>
      <c r="J26" s="56"/>
      <c r="K26" s="141"/>
      <c r="L26" s="142"/>
      <c r="M26" s="142" t="s">
        <v>87</v>
      </c>
      <c r="N26" s="142"/>
      <c r="O26" s="143"/>
      <c r="P26" s="92" t="s">
        <v>61</v>
      </c>
      <c r="Q26" s="55"/>
      <c r="R26" s="55"/>
      <c r="S26" s="55"/>
      <c r="T26" s="56"/>
      <c r="U26" s="92" t="s">
        <v>58</v>
      </c>
      <c r="V26" s="55"/>
      <c r="W26" s="55"/>
      <c r="X26" s="55"/>
      <c r="Y26" s="56"/>
      <c r="Z26" s="92" t="s">
        <v>60</v>
      </c>
      <c r="AA26" s="55"/>
      <c r="AB26" s="55"/>
      <c r="AC26" s="55"/>
      <c r="AD26" s="56"/>
    </row>
    <row r="27" spans="1:30" ht="17.25" customHeight="1">
      <c r="A27" s="28"/>
      <c r="B27" s="177"/>
      <c r="C27" s="181"/>
      <c r="D27" s="182"/>
      <c r="E27" s="183"/>
      <c r="F27" s="57"/>
      <c r="G27" s="58"/>
      <c r="H27" s="58"/>
      <c r="I27" s="58"/>
      <c r="J27" s="59"/>
      <c r="K27" s="144"/>
      <c r="L27" s="145"/>
      <c r="M27" s="145"/>
      <c r="N27" s="145"/>
      <c r="O27" s="146"/>
      <c r="P27" s="57"/>
      <c r="Q27" s="58"/>
      <c r="R27" s="58"/>
      <c r="S27" s="58"/>
      <c r="T27" s="59"/>
      <c r="U27" s="57"/>
      <c r="V27" s="58"/>
      <c r="W27" s="58"/>
      <c r="X27" s="58"/>
      <c r="Y27" s="59"/>
      <c r="Z27" s="57"/>
      <c r="AA27" s="58"/>
      <c r="AB27" s="58"/>
      <c r="AC27" s="58"/>
      <c r="AD27" s="59"/>
    </row>
    <row r="28" spans="1:30" ht="16.5" customHeight="1">
      <c r="A28" s="60" t="s">
        <v>117</v>
      </c>
      <c r="B28" s="27"/>
      <c r="C28" s="178">
        <v>0.5833333333333334</v>
      </c>
      <c r="D28" s="179"/>
      <c r="E28" s="180"/>
      <c r="F28" s="92" t="s">
        <v>118</v>
      </c>
      <c r="G28" s="55"/>
      <c r="H28" s="55"/>
      <c r="I28" s="55"/>
      <c r="J28" s="56"/>
      <c r="K28" s="141"/>
      <c r="L28" s="142"/>
      <c r="M28" s="142" t="s">
        <v>87</v>
      </c>
      <c r="N28" s="142"/>
      <c r="O28" s="143"/>
      <c r="P28" s="92" t="s">
        <v>119</v>
      </c>
      <c r="Q28" s="55"/>
      <c r="R28" s="55"/>
      <c r="S28" s="55"/>
      <c r="T28" s="56"/>
      <c r="U28" s="92" t="s">
        <v>120</v>
      </c>
      <c r="V28" s="55"/>
      <c r="W28" s="55"/>
      <c r="X28" s="55"/>
      <c r="Y28" s="56"/>
      <c r="Z28" s="92" t="s">
        <v>112</v>
      </c>
      <c r="AA28" s="55"/>
      <c r="AB28" s="55"/>
      <c r="AC28" s="55"/>
      <c r="AD28" s="56"/>
    </row>
    <row r="29" spans="1:30" ht="17.25" customHeight="1">
      <c r="A29" s="28"/>
      <c r="B29" s="177"/>
      <c r="C29" s="181"/>
      <c r="D29" s="182"/>
      <c r="E29" s="183"/>
      <c r="F29" s="57"/>
      <c r="G29" s="58"/>
      <c r="H29" s="58"/>
      <c r="I29" s="58"/>
      <c r="J29" s="59"/>
      <c r="K29" s="144"/>
      <c r="L29" s="145"/>
      <c r="M29" s="145"/>
      <c r="N29" s="145"/>
      <c r="O29" s="146"/>
      <c r="P29" s="57"/>
      <c r="Q29" s="58"/>
      <c r="R29" s="58"/>
      <c r="S29" s="58"/>
      <c r="T29" s="59"/>
      <c r="U29" s="57"/>
      <c r="V29" s="58"/>
      <c r="W29" s="58"/>
      <c r="X29" s="58"/>
      <c r="Y29" s="59"/>
      <c r="Z29" s="57"/>
      <c r="AA29" s="58"/>
      <c r="AB29" s="58"/>
      <c r="AC29" s="58"/>
      <c r="AD29" s="59"/>
    </row>
    <row r="30" spans="1:30" ht="16.5" customHeight="1">
      <c r="A30" s="60" t="s">
        <v>121</v>
      </c>
      <c r="B30" s="27"/>
      <c r="C30" s="178">
        <v>0.6041666666666666</v>
      </c>
      <c r="D30" s="179"/>
      <c r="E30" s="180"/>
      <c r="F30" s="92" t="s">
        <v>120</v>
      </c>
      <c r="G30" s="55"/>
      <c r="H30" s="55"/>
      <c r="I30" s="55"/>
      <c r="J30" s="56"/>
      <c r="K30" s="141"/>
      <c r="L30" s="142"/>
      <c r="M30" s="142" t="s">
        <v>87</v>
      </c>
      <c r="N30" s="142"/>
      <c r="O30" s="143"/>
      <c r="P30" s="92" t="s">
        <v>112</v>
      </c>
      <c r="Q30" s="55"/>
      <c r="R30" s="55"/>
      <c r="S30" s="55"/>
      <c r="T30" s="56"/>
      <c r="U30" s="92" t="s">
        <v>149</v>
      </c>
      <c r="V30" s="142"/>
      <c r="W30" s="142"/>
      <c r="X30" s="142"/>
      <c r="Y30" s="143"/>
      <c r="Z30" s="92" t="s">
        <v>149</v>
      </c>
      <c r="AA30" s="142"/>
      <c r="AB30" s="142"/>
      <c r="AC30" s="142"/>
      <c r="AD30" s="143"/>
    </row>
    <row r="31" spans="1:30" ht="17.25" customHeight="1">
      <c r="A31" s="28"/>
      <c r="B31" s="177"/>
      <c r="C31" s="181"/>
      <c r="D31" s="182"/>
      <c r="E31" s="183"/>
      <c r="F31" s="57"/>
      <c r="G31" s="58"/>
      <c r="H31" s="58"/>
      <c r="I31" s="58"/>
      <c r="J31" s="59"/>
      <c r="K31" s="144"/>
      <c r="L31" s="145"/>
      <c r="M31" s="145"/>
      <c r="N31" s="145"/>
      <c r="O31" s="146"/>
      <c r="P31" s="57"/>
      <c r="Q31" s="58"/>
      <c r="R31" s="58"/>
      <c r="S31" s="58"/>
      <c r="T31" s="59"/>
      <c r="U31" s="144"/>
      <c r="V31" s="145"/>
      <c r="W31" s="145"/>
      <c r="X31" s="145"/>
      <c r="Y31" s="146"/>
      <c r="Z31" s="144"/>
      <c r="AA31" s="145"/>
      <c r="AB31" s="145"/>
      <c r="AC31" s="145"/>
      <c r="AD31" s="146"/>
    </row>
    <row r="32" spans="3:30" s="63" customFormat="1" ht="16.5" customHeight="1">
      <c r="C32" s="101"/>
      <c r="D32" s="101"/>
      <c r="E32" s="101"/>
      <c r="F32" s="102"/>
      <c r="G32" s="102"/>
      <c r="H32" s="102"/>
      <c r="I32" s="102"/>
      <c r="J32" s="102"/>
      <c r="K32" s="75"/>
      <c r="L32" s="75"/>
      <c r="M32" s="75"/>
      <c r="N32" s="75"/>
      <c r="O32" s="75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</row>
    <row r="33" spans="3:30" s="63" customFormat="1" ht="17.25" customHeight="1">
      <c r="C33" s="103"/>
      <c r="D33" s="103"/>
      <c r="E33" s="103"/>
      <c r="F33" s="104"/>
      <c r="G33" s="104"/>
      <c r="H33" s="104"/>
      <c r="I33" s="104"/>
      <c r="J33" s="104"/>
      <c r="K33" s="21"/>
      <c r="L33" s="21"/>
      <c r="M33" s="21"/>
      <c r="N33" s="21"/>
      <c r="O33" s="21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</row>
    <row r="34" s="15" customFormat="1" ht="30" customHeight="1"/>
    <row r="35" s="15" customFormat="1" ht="30" customHeight="1"/>
    <row r="36" s="15" customFormat="1" ht="30" customHeight="1"/>
    <row r="37" s="15" customFormat="1" ht="30" customHeight="1"/>
    <row r="38" s="15" customFormat="1" ht="30" customHeight="1"/>
    <row r="39" s="15" customFormat="1" ht="30" customHeight="1"/>
    <row r="40" s="15" customFormat="1" ht="30" customHeight="1"/>
  </sheetData>
  <sheetProtection/>
  <mergeCells count="83">
    <mergeCell ref="K28:L29"/>
    <mergeCell ref="M28:M29"/>
    <mergeCell ref="N28:O29"/>
    <mergeCell ref="P28:T29"/>
    <mergeCell ref="N30:O31"/>
    <mergeCell ref="P30:T31"/>
    <mergeCell ref="U30:Y31"/>
    <mergeCell ref="N26:O27"/>
    <mergeCell ref="A26:B27"/>
    <mergeCell ref="C26:E27"/>
    <mergeCell ref="F26:J27"/>
    <mergeCell ref="K26:L27"/>
    <mergeCell ref="A30:B31"/>
    <mergeCell ref="A28:B29"/>
    <mergeCell ref="C28:E29"/>
    <mergeCell ref="F28:J29"/>
    <mergeCell ref="C30:E31"/>
    <mergeCell ref="F30:J31"/>
    <mergeCell ref="F20:J21"/>
    <mergeCell ref="M24:M25"/>
    <mergeCell ref="Z30:AD31"/>
    <mergeCell ref="P26:T27"/>
    <mergeCell ref="U26:Y27"/>
    <mergeCell ref="Z26:AD27"/>
    <mergeCell ref="M26:M27"/>
    <mergeCell ref="Z28:AD29"/>
    <mergeCell ref="U28:Y29"/>
    <mergeCell ref="M30:M31"/>
    <mergeCell ref="A18:B19"/>
    <mergeCell ref="C18:E19"/>
    <mergeCell ref="A20:B21"/>
    <mergeCell ref="C20:E21"/>
    <mergeCell ref="K30:L31"/>
    <mergeCell ref="A17:B17"/>
    <mergeCell ref="F17:T17"/>
    <mergeCell ref="I9:J9"/>
    <mergeCell ref="M9:N9"/>
    <mergeCell ref="C17:E17"/>
    <mergeCell ref="F16:J16"/>
    <mergeCell ref="K16:O16"/>
    <mergeCell ref="O13:P13"/>
    <mergeCell ref="F18:J19"/>
    <mergeCell ref="U20:Y21"/>
    <mergeCell ref="Z20:AD21"/>
    <mergeCell ref="U18:Y19"/>
    <mergeCell ref="Z18:AD19"/>
    <mergeCell ref="A16:E16"/>
    <mergeCell ref="U9:V9"/>
    <mergeCell ref="K8:L8"/>
    <mergeCell ref="U17:AD17"/>
    <mergeCell ref="B3:I3"/>
    <mergeCell ref="E9:F9"/>
    <mergeCell ref="Y9:Z9"/>
    <mergeCell ref="O6:P6"/>
    <mergeCell ref="N3:Q3"/>
    <mergeCell ref="S8:T8"/>
    <mergeCell ref="Q9:R9"/>
    <mergeCell ref="O10:P10"/>
    <mergeCell ref="N24:O25"/>
    <mergeCell ref="M22:M23"/>
    <mergeCell ref="A22:B23"/>
    <mergeCell ref="C22:E23"/>
    <mergeCell ref="F22:J23"/>
    <mergeCell ref="U22:Y23"/>
    <mergeCell ref="Z22:AD23"/>
    <mergeCell ref="A24:B25"/>
    <mergeCell ref="C24:E25"/>
    <mergeCell ref="F24:J25"/>
    <mergeCell ref="P24:T25"/>
    <mergeCell ref="U24:Y25"/>
    <mergeCell ref="Z24:AD25"/>
    <mergeCell ref="K22:L23"/>
    <mergeCell ref="K24:L25"/>
    <mergeCell ref="P22:T23"/>
    <mergeCell ref="P20:T21"/>
    <mergeCell ref="P18:T19"/>
    <mergeCell ref="K18:L19"/>
    <mergeCell ref="N18:O19"/>
    <mergeCell ref="K20:L21"/>
    <mergeCell ref="N20:O21"/>
    <mergeCell ref="M18:M19"/>
    <mergeCell ref="M20:M21"/>
    <mergeCell ref="N22:O23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0"/>
  <sheetViews>
    <sheetView zoomScalePageLayoutView="0" workbookViewId="0" topLeftCell="A1">
      <selection activeCell="AK32" sqref="AK32"/>
    </sheetView>
  </sheetViews>
  <sheetFormatPr defaultColWidth="10.625" defaultRowHeight="30" customHeight="1"/>
  <cols>
    <col min="1" max="42" width="3.125" style="6" customWidth="1"/>
    <col min="43" max="16384" width="10.625" style="6" customWidth="1"/>
  </cols>
  <sheetData>
    <row r="1" spans="1:31" ht="30" customHeight="1">
      <c r="A1" s="133" t="s">
        <v>100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 t="s">
        <v>148</v>
      </c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32:38" ht="9.75" customHeight="1">
      <c r="AF2" s="15"/>
      <c r="AG2" s="15"/>
      <c r="AH2" s="15"/>
      <c r="AI2" s="15"/>
      <c r="AJ2" s="15"/>
      <c r="AK2" s="15"/>
      <c r="AL2" s="15"/>
    </row>
    <row r="3" spans="2:30" ht="30" customHeight="1" thickBot="1">
      <c r="B3" s="201" t="s">
        <v>78</v>
      </c>
      <c r="C3" s="201"/>
      <c r="D3" s="201"/>
      <c r="E3" s="201"/>
      <c r="F3" s="201"/>
      <c r="G3" s="201"/>
      <c r="H3" s="201"/>
      <c r="I3" s="201"/>
      <c r="J3" s="127"/>
      <c r="K3" s="128" t="s">
        <v>146</v>
      </c>
      <c r="L3" s="125"/>
      <c r="M3" s="125"/>
      <c r="N3" s="126"/>
      <c r="O3" s="126"/>
      <c r="P3" s="126"/>
      <c r="Q3" s="126"/>
      <c r="R3" s="125"/>
      <c r="S3" s="125"/>
      <c r="T3" s="125"/>
      <c r="U3" s="125"/>
      <c r="V3" s="125"/>
      <c r="W3" s="125"/>
      <c r="X3" s="125"/>
      <c r="Y3" s="125"/>
      <c r="Z3" s="15"/>
      <c r="AA3" s="15"/>
      <c r="AB3" s="15"/>
      <c r="AC3" s="15"/>
      <c r="AD3" s="15"/>
    </row>
    <row r="4" spans="1:29" s="15" customFormat="1" ht="17.25" customHeight="1" thickTop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1" s="15" customFormat="1" ht="29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/>
      <c r="O5" s="54"/>
      <c r="P5" s="44"/>
      <c r="Q5" s="18"/>
      <c r="R5" s="14"/>
      <c r="S5" s="14"/>
      <c r="T5" s="14"/>
      <c r="U5" s="14"/>
    </row>
    <row r="6" spans="1:21" s="15" customFormat="1" ht="29.25" customHeight="1">
      <c r="A6" s="14"/>
      <c r="B6" s="14"/>
      <c r="C6" s="14"/>
      <c r="D6" s="14"/>
      <c r="E6" s="14"/>
      <c r="F6" s="14"/>
      <c r="G6" s="14"/>
      <c r="H6" s="14"/>
      <c r="I6" s="14"/>
      <c r="J6" s="117"/>
      <c r="K6" s="106"/>
      <c r="L6" s="62"/>
      <c r="M6" s="20"/>
      <c r="N6" s="62"/>
      <c r="O6" s="202" t="s">
        <v>144</v>
      </c>
      <c r="P6" s="142"/>
      <c r="Q6" s="62"/>
      <c r="R6" s="20"/>
      <c r="S6" s="62"/>
      <c r="T6" s="106"/>
      <c r="U6" s="116"/>
    </row>
    <row r="7" spans="1:26" s="17" customFormat="1" ht="27.75" customHeight="1">
      <c r="A7" s="14"/>
      <c r="B7" s="14"/>
      <c r="C7" s="14"/>
      <c r="D7" s="14"/>
      <c r="E7" s="14"/>
      <c r="F7" s="105"/>
      <c r="G7" s="62"/>
      <c r="H7" s="62"/>
      <c r="I7" s="142" t="s">
        <v>141</v>
      </c>
      <c r="J7" s="142"/>
      <c r="K7" s="75"/>
      <c r="L7" s="75"/>
      <c r="M7" s="64"/>
      <c r="N7" s="14"/>
      <c r="O7" s="14"/>
      <c r="P7" s="14"/>
      <c r="Q7" s="14"/>
      <c r="R7" s="105"/>
      <c r="S7" s="75"/>
      <c r="T7" s="75"/>
      <c r="U7" s="142" t="s">
        <v>142</v>
      </c>
      <c r="V7" s="142"/>
      <c r="W7" s="115"/>
      <c r="X7" s="115"/>
      <c r="Y7" s="107"/>
      <c r="Z7" s="16"/>
    </row>
    <row r="8" spans="1:26" s="7" customFormat="1" ht="79.5" customHeight="1">
      <c r="A8" s="14"/>
      <c r="B8" s="14"/>
      <c r="C8" s="14"/>
      <c r="D8" s="14"/>
      <c r="E8" s="186" t="s">
        <v>95</v>
      </c>
      <c r="F8" s="187"/>
      <c r="M8" s="186" t="s">
        <v>94</v>
      </c>
      <c r="N8" s="187"/>
      <c r="Q8" s="186" t="s">
        <v>97</v>
      </c>
      <c r="R8" s="187"/>
      <c r="Y8" s="186" t="s">
        <v>93</v>
      </c>
      <c r="Z8" s="187"/>
    </row>
    <row r="9" spans="1:21" ht="28.5" customHeight="1">
      <c r="A9" s="14"/>
      <c r="B9" s="14"/>
      <c r="C9" s="14"/>
      <c r="D9" s="14"/>
      <c r="E9" s="14"/>
      <c r="F9" s="14"/>
      <c r="G9" s="14"/>
      <c r="H9" s="63"/>
      <c r="J9" s="108"/>
      <c r="K9" s="109"/>
      <c r="L9" s="65"/>
      <c r="M9" s="19"/>
      <c r="N9" s="65"/>
      <c r="O9" s="145" t="s">
        <v>143</v>
      </c>
      <c r="P9" s="145"/>
      <c r="Q9" s="65"/>
      <c r="R9" s="19"/>
      <c r="S9" s="65"/>
      <c r="T9" s="65"/>
      <c r="U9" s="66"/>
    </row>
    <row r="10" spans="4:31" s="15" customFormat="1" ht="19.5" customHeight="1">
      <c r="D10" s="14"/>
      <c r="E10" s="14"/>
      <c r="F10" s="14"/>
      <c r="G10" s="14"/>
      <c r="H10" s="14"/>
      <c r="I10" s="14"/>
      <c r="J10" s="14"/>
      <c r="K10" s="14"/>
      <c r="L10" s="14"/>
      <c r="M10" s="61"/>
      <c r="N10" s="14"/>
      <c r="O10" s="14"/>
      <c r="P10" s="21"/>
      <c r="Q10" s="21"/>
      <c r="R10" s="21"/>
      <c r="S10" s="21"/>
      <c r="T10" s="14"/>
      <c r="U10" s="18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15" s="15" customFormat="1" ht="30" customHeight="1">
      <c r="A11" s="203" t="s">
        <v>62</v>
      </c>
      <c r="B11" s="203"/>
      <c r="C11" s="203"/>
      <c r="D11" s="203"/>
      <c r="E11" s="203"/>
      <c r="F11" s="166">
        <v>43582</v>
      </c>
      <c r="G11" s="166"/>
      <c r="H11" s="166"/>
      <c r="I11" s="166"/>
      <c r="J11" s="166"/>
      <c r="K11" s="185" t="s">
        <v>14</v>
      </c>
      <c r="L11" s="185"/>
      <c r="M11" s="185"/>
      <c r="N11" s="185"/>
      <c r="O11" s="185"/>
    </row>
    <row r="12" spans="1:30" s="15" customFormat="1" ht="30" customHeight="1">
      <c r="A12" s="174" t="s">
        <v>12</v>
      </c>
      <c r="B12" s="174"/>
      <c r="C12" s="174" t="s">
        <v>11</v>
      </c>
      <c r="D12" s="174"/>
      <c r="E12" s="174"/>
      <c r="F12" s="174" t="s">
        <v>52</v>
      </c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 t="s">
        <v>9</v>
      </c>
      <c r="V12" s="174"/>
      <c r="W12" s="174"/>
      <c r="X12" s="174"/>
      <c r="Y12" s="174"/>
      <c r="Z12" s="174"/>
      <c r="AA12" s="174"/>
      <c r="AB12" s="174"/>
      <c r="AC12" s="174"/>
      <c r="AD12" s="174"/>
    </row>
    <row r="13" spans="1:30" s="15" customFormat="1" ht="12.75" customHeight="1">
      <c r="A13" s="141" t="s">
        <v>98</v>
      </c>
      <c r="B13" s="143"/>
      <c r="C13" s="178">
        <v>0.375</v>
      </c>
      <c r="D13" s="196"/>
      <c r="E13" s="197"/>
      <c r="F13" s="92" t="str">
        <f>E8</f>
        <v>1組5位</v>
      </c>
      <c r="G13" s="142"/>
      <c r="H13" s="142"/>
      <c r="I13" s="142"/>
      <c r="J13" s="143"/>
      <c r="K13" s="141"/>
      <c r="L13" s="142"/>
      <c r="M13" s="142" t="s">
        <v>99</v>
      </c>
      <c r="N13" s="142"/>
      <c r="O13" s="143"/>
      <c r="P13" s="92" t="str">
        <f>M8</f>
        <v>2組4位</v>
      </c>
      <c r="Q13" s="142"/>
      <c r="R13" s="142"/>
      <c r="S13" s="142"/>
      <c r="T13" s="143"/>
      <c r="U13" s="92" t="str">
        <f>F15</f>
        <v>1組4位</v>
      </c>
      <c r="V13" s="142"/>
      <c r="W13" s="142"/>
      <c r="X13" s="142"/>
      <c r="Y13" s="143"/>
      <c r="Z13" s="92" t="str">
        <f>P15</f>
        <v>2組5位</v>
      </c>
      <c r="AA13" s="142"/>
      <c r="AB13" s="142"/>
      <c r="AC13" s="142"/>
      <c r="AD13" s="143"/>
    </row>
    <row r="14" spans="1:30" s="15" customFormat="1" ht="12.75" customHeight="1">
      <c r="A14" s="144"/>
      <c r="B14" s="146"/>
      <c r="C14" s="198"/>
      <c r="D14" s="199"/>
      <c r="E14" s="200"/>
      <c r="F14" s="144"/>
      <c r="G14" s="145"/>
      <c r="H14" s="145"/>
      <c r="I14" s="145"/>
      <c r="J14" s="146"/>
      <c r="K14" s="144"/>
      <c r="L14" s="145"/>
      <c r="M14" s="145"/>
      <c r="N14" s="145"/>
      <c r="O14" s="146"/>
      <c r="P14" s="144"/>
      <c r="Q14" s="145"/>
      <c r="R14" s="145"/>
      <c r="S14" s="145"/>
      <c r="T14" s="146"/>
      <c r="U14" s="144"/>
      <c r="V14" s="145"/>
      <c r="W14" s="145"/>
      <c r="X14" s="145"/>
      <c r="Y14" s="146"/>
      <c r="Z14" s="144"/>
      <c r="AA14" s="145"/>
      <c r="AB14" s="145"/>
      <c r="AC14" s="145"/>
      <c r="AD14" s="146"/>
    </row>
    <row r="15" spans="1:30" s="15" customFormat="1" ht="12.75" customHeight="1">
      <c r="A15" s="141" t="s">
        <v>13</v>
      </c>
      <c r="B15" s="143"/>
      <c r="C15" s="178">
        <v>0.3958333333333333</v>
      </c>
      <c r="D15" s="196"/>
      <c r="E15" s="197"/>
      <c r="F15" s="92" t="str">
        <f>Q8</f>
        <v>1組4位</v>
      </c>
      <c r="G15" s="142"/>
      <c r="H15" s="142"/>
      <c r="I15" s="142"/>
      <c r="J15" s="143"/>
      <c r="K15" s="141"/>
      <c r="L15" s="142"/>
      <c r="M15" s="142" t="s">
        <v>99</v>
      </c>
      <c r="N15" s="142"/>
      <c r="O15" s="143"/>
      <c r="P15" s="92" t="str">
        <f>Y8</f>
        <v>2組5位</v>
      </c>
      <c r="Q15" s="142"/>
      <c r="R15" s="142"/>
      <c r="S15" s="142"/>
      <c r="T15" s="143"/>
      <c r="U15" s="92" t="str">
        <f>F13</f>
        <v>1組5位</v>
      </c>
      <c r="V15" s="142"/>
      <c r="W15" s="142"/>
      <c r="X15" s="142"/>
      <c r="Y15" s="143"/>
      <c r="Z15" s="92" t="str">
        <f>P13</f>
        <v>2組4位</v>
      </c>
      <c r="AA15" s="142"/>
      <c r="AB15" s="142"/>
      <c r="AC15" s="142"/>
      <c r="AD15" s="143"/>
    </row>
    <row r="16" spans="1:30" s="15" customFormat="1" ht="12.75" customHeight="1">
      <c r="A16" s="144"/>
      <c r="B16" s="146"/>
      <c r="C16" s="198"/>
      <c r="D16" s="199"/>
      <c r="E16" s="200"/>
      <c r="F16" s="144"/>
      <c r="G16" s="145"/>
      <c r="H16" s="145"/>
      <c r="I16" s="145"/>
      <c r="J16" s="146"/>
      <c r="K16" s="144"/>
      <c r="L16" s="145"/>
      <c r="M16" s="145"/>
      <c r="N16" s="145"/>
      <c r="O16" s="146"/>
      <c r="P16" s="144"/>
      <c r="Q16" s="145"/>
      <c r="R16" s="145"/>
      <c r="S16" s="145"/>
      <c r="T16" s="146"/>
      <c r="U16" s="144"/>
      <c r="V16" s="145"/>
      <c r="W16" s="145"/>
      <c r="X16" s="145"/>
      <c r="Y16" s="146"/>
      <c r="Z16" s="144"/>
      <c r="AA16" s="145"/>
      <c r="AB16" s="145"/>
      <c r="AC16" s="145"/>
      <c r="AD16" s="146"/>
    </row>
    <row r="17" spans="1:30" s="15" customFormat="1" ht="12.75" customHeight="1">
      <c r="A17" s="141" t="s">
        <v>28</v>
      </c>
      <c r="B17" s="143"/>
      <c r="C17" s="178">
        <v>0.4166666666666667</v>
      </c>
      <c r="D17" s="196"/>
      <c r="E17" s="197"/>
      <c r="F17" s="141" t="s">
        <v>59</v>
      </c>
      <c r="G17" s="142"/>
      <c r="H17" s="142"/>
      <c r="I17" s="142"/>
      <c r="J17" s="143"/>
      <c r="K17" s="141"/>
      <c r="L17" s="142"/>
      <c r="M17" s="142" t="s">
        <v>99</v>
      </c>
      <c r="N17" s="142"/>
      <c r="O17" s="143"/>
      <c r="P17" s="141" t="s">
        <v>61</v>
      </c>
      <c r="Q17" s="142"/>
      <c r="R17" s="142"/>
      <c r="S17" s="142"/>
      <c r="T17" s="143"/>
      <c r="U17" s="141" t="s">
        <v>58</v>
      </c>
      <c r="V17" s="142"/>
      <c r="W17" s="142"/>
      <c r="X17" s="142"/>
      <c r="Y17" s="143"/>
      <c r="Z17" s="141" t="s">
        <v>60</v>
      </c>
      <c r="AA17" s="142"/>
      <c r="AB17" s="142"/>
      <c r="AC17" s="142"/>
      <c r="AD17" s="143"/>
    </row>
    <row r="18" spans="1:30" s="15" customFormat="1" ht="12.75" customHeight="1">
      <c r="A18" s="144"/>
      <c r="B18" s="146"/>
      <c r="C18" s="198"/>
      <c r="D18" s="199"/>
      <c r="E18" s="200"/>
      <c r="F18" s="144"/>
      <c r="G18" s="145"/>
      <c r="H18" s="145"/>
      <c r="I18" s="145"/>
      <c r="J18" s="146"/>
      <c r="K18" s="144"/>
      <c r="L18" s="145"/>
      <c r="M18" s="145"/>
      <c r="N18" s="145"/>
      <c r="O18" s="146"/>
      <c r="P18" s="144"/>
      <c r="Q18" s="145"/>
      <c r="R18" s="145"/>
      <c r="S18" s="145"/>
      <c r="T18" s="146"/>
      <c r="U18" s="144"/>
      <c r="V18" s="145"/>
      <c r="W18" s="145"/>
      <c r="X18" s="145"/>
      <c r="Y18" s="146"/>
      <c r="Z18" s="144"/>
      <c r="AA18" s="145"/>
      <c r="AB18" s="145"/>
      <c r="AC18" s="145"/>
      <c r="AD18" s="146"/>
    </row>
    <row r="19" spans="1:30" s="15" customFormat="1" ht="12.75" customHeight="1">
      <c r="A19" s="141" t="s">
        <v>29</v>
      </c>
      <c r="B19" s="143"/>
      <c r="C19" s="178">
        <v>0.4375</v>
      </c>
      <c r="D19" s="196"/>
      <c r="E19" s="197"/>
      <c r="F19" s="141" t="s">
        <v>58</v>
      </c>
      <c r="G19" s="142"/>
      <c r="H19" s="142"/>
      <c r="I19" s="142"/>
      <c r="J19" s="143"/>
      <c r="K19" s="141"/>
      <c r="L19" s="142"/>
      <c r="M19" s="142" t="s">
        <v>99</v>
      </c>
      <c r="N19" s="142"/>
      <c r="O19" s="143"/>
      <c r="P19" s="141" t="s">
        <v>60</v>
      </c>
      <c r="Q19" s="142"/>
      <c r="R19" s="142"/>
      <c r="S19" s="142"/>
      <c r="T19" s="143"/>
      <c r="U19" s="141" t="s">
        <v>59</v>
      </c>
      <c r="V19" s="142"/>
      <c r="W19" s="142"/>
      <c r="X19" s="142"/>
      <c r="Y19" s="143"/>
      <c r="Z19" s="141" t="s">
        <v>61</v>
      </c>
      <c r="AA19" s="142"/>
      <c r="AB19" s="142"/>
      <c r="AC19" s="142"/>
      <c r="AD19" s="143"/>
    </row>
    <row r="20" spans="1:30" s="15" customFormat="1" ht="12.75" customHeight="1">
      <c r="A20" s="144"/>
      <c r="B20" s="146"/>
      <c r="C20" s="198"/>
      <c r="D20" s="199"/>
      <c r="E20" s="200"/>
      <c r="F20" s="144"/>
      <c r="G20" s="145"/>
      <c r="H20" s="145"/>
      <c r="I20" s="145"/>
      <c r="J20" s="146"/>
      <c r="K20" s="144"/>
      <c r="L20" s="145"/>
      <c r="M20" s="145"/>
      <c r="N20" s="145"/>
      <c r="O20" s="146"/>
      <c r="P20" s="144"/>
      <c r="Q20" s="145"/>
      <c r="R20" s="145"/>
      <c r="S20" s="145"/>
      <c r="T20" s="146"/>
      <c r="U20" s="144"/>
      <c r="V20" s="145"/>
      <c r="W20" s="145"/>
      <c r="X20" s="145"/>
      <c r="Y20" s="146"/>
      <c r="Z20" s="144"/>
      <c r="AA20" s="145"/>
      <c r="AB20" s="145"/>
      <c r="AC20" s="145"/>
      <c r="AD20" s="146"/>
    </row>
    <row r="21" spans="1:30" s="15" customFormat="1" ht="15.75" customHeight="1">
      <c r="A21" s="14"/>
      <c r="B21" s="14"/>
      <c r="C21" s="80"/>
      <c r="D21" s="80"/>
      <c r="E21" s="80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s="15" customFormat="1" ht="15.75" customHeight="1">
      <c r="A22" s="14"/>
      <c r="B22" s="14"/>
      <c r="C22" s="80"/>
      <c r="D22" s="80"/>
      <c r="E22" s="80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8" s="15" customFormat="1" ht="30" customHeight="1" thickBot="1">
      <c r="A23" s="14"/>
      <c r="B23" s="201" t="s">
        <v>145</v>
      </c>
      <c r="C23" s="201"/>
      <c r="D23" s="201"/>
      <c r="E23" s="201"/>
      <c r="F23" s="201"/>
      <c r="G23" s="201"/>
      <c r="H23" s="201"/>
      <c r="I23" s="201"/>
      <c r="J23" s="61"/>
      <c r="K23" s="128" t="s">
        <v>147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125"/>
      <c r="AF23" s="125"/>
      <c r="AG23" s="125"/>
      <c r="AH23" s="125"/>
      <c r="AI23" s="125"/>
      <c r="AJ23" s="125"/>
      <c r="AK23" s="125"/>
      <c r="AL23" s="125"/>
    </row>
    <row r="24" spans="1:30" s="15" customFormat="1" ht="15.75" customHeight="1" thickTop="1">
      <c r="A24" s="14"/>
      <c r="B24" s="14"/>
      <c r="C24" s="80"/>
      <c r="D24" s="80"/>
      <c r="E24" s="80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s="15" customFormat="1" ht="30.75" customHeight="1">
      <c r="A25" s="174"/>
      <c r="B25" s="174"/>
      <c r="C25" s="174"/>
      <c r="D25" s="174"/>
      <c r="E25" s="174"/>
      <c r="F25" s="204" t="str">
        <f>A26</f>
        <v>1組6位</v>
      </c>
      <c r="G25" s="204"/>
      <c r="H25" s="205"/>
      <c r="I25" s="206" t="str">
        <f>A27</f>
        <v>2組6位</v>
      </c>
      <c r="J25" s="204"/>
      <c r="K25" s="205"/>
      <c r="L25" s="206" t="str">
        <f>A28</f>
        <v>1組7位</v>
      </c>
      <c r="M25" s="204"/>
      <c r="N25" s="205"/>
      <c r="O25" s="161" t="s">
        <v>2</v>
      </c>
      <c r="P25" s="148"/>
      <c r="Q25" s="161" t="s">
        <v>0</v>
      </c>
      <c r="R25" s="148"/>
      <c r="S25" s="161" t="s">
        <v>1</v>
      </c>
      <c r="T25" s="148"/>
      <c r="U25" s="161" t="s">
        <v>7</v>
      </c>
      <c r="V25" s="148"/>
      <c r="W25" s="174" t="s">
        <v>5</v>
      </c>
      <c r="X25" s="174"/>
      <c r="Y25" s="174" t="s">
        <v>3</v>
      </c>
      <c r="Z25" s="174"/>
      <c r="AA25" s="174" t="s">
        <v>4</v>
      </c>
      <c r="AB25" s="174"/>
      <c r="AC25" s="174" t="s">
        <v>6</v>
      </c>
      <c r="AD25" s="174"/>
    </row>
    <row r="26" spans="1:31" s="15" customFormat="1" ht="29.25" customHeight="1">
      <c r="A26" s="176" t="s">
        <v>96</v>
      </c>
      <c r="B26" s="176"/>
      <c r="C26" s="176"/>
      <c r="D26" s="176"/>
      <c r="E26" s="176"/>
      <c r="F26" s="12"/>
      <c r="G26" s="12"/>
      <c r="H26" s="13"/>
      <c r="I26" s="36"/>
      <c r="J26" s="35"/>
      <c r="K26" s="37"/>
      <c r="L26" s="36"/>
      <c r="M26" s="35"/>
      <c r="N26" s="37"/>
      <c r="O26" s="155">
        <f>Q26*3+S26*1</f>
        <v>0</v>
      </c>
      <c r="P26" s="156"/>
      <c r="Q26" s="155">
        <f>COUNTIF(I26:N26,"○")</f>
        <v>0</v>
      </c>
      <c r="R26" s="156"/>
      <c r="S26" s="157">
        <f>COUNTIF(J26:N26,"△")</f>
        <v>0</v>
      </c>
      <c r="T26" s="158"/>
      <c r="U26" s="155">
        <f>COUNTIF(J26:N26,"●")</f>
        <v>0</v>
      </c>
      <c r="V26" s="156"/>
      <c r="W26" s="154">
        <f>Y26-AA26</f>
        <v>0</v>
      </c>
      <c r="X26" s="154"/>
      <c r="Y26" s="207">
        <f>SUM(F26,I26,L26)</f>
        <v>0</v>
      </c>
      <c r="Z26" s="154"/>
      <c r="AA26" s="207">
        <f>SUM(H26,K26,N26)</f>
        <v>0</v>
      </c>
      <c r="AB26" s="154"/>
      <c r="AC26" s="154">
        <f>RANK(AE26,$AE$26:$AE$28)</f>
        <v>1</v>
      </c>
      <c r="AD26" s="154"/>
      <c r="AE26" s="48">
        <f>O26*10000+W26*100+Y26</f>
        <v>0</v>
      </c>
    </row>
    <row r="27" spans="1:31" s="15" customFormat="1" ht="29.25" customHeight="1">
      <c r="A27" s="176" t="s">
        <v>82</v>
      </c>
      <c r="B27" s="176"/>
      <c r="C27" s="176"/>
      <c r="D27" s="176"/>
      <c r="E27" s="176"/>
      <c r="F27" s="37"/>
      <c r="G27" s="35"/>
      <c r="H27" s="37"/>
      <c r="I27" s="38"/>
      <c r="J27" s="12"/>
      <c r="K27" s="38"/>
      <c r="L27" s="36"/>
      <c r="M27" s="35"/>
      <c r="N27" s="37"/>
      <c r="O27" s="155">
        <f>Q27*3+S27*1</f>
        <v>0</v>
      </c>
      <c r="P27" s="156"/>
      <c r="Q27" s="155">
        <f>COUNTIF(G27:N27,"○")</f>
        <v>0</v>
      </c>
      <c r="R27" s="156"/>
      <c r="S27" s="157">
        <f>COUNTIF(G27:N27,"△")</f>
        <v>0</v>
      </c>
      <c r="T27" s="158"/>
      <c r="U27" s="155">
        <f>COUNTIF(G27:N27,"●")</f>
        <v>0</v>
      </c>
      <c r="V27" s="156"/>
      <c r="W27" s="154">
        <f>Y27-AA27</f>
        <v>0</v>
      </c>
      <c r="X27" s="154"/>
      <c r="Y27" s="207">
        <f>SUM(F27,I27,L27)</f>
        <v>0</v>
      </c>
      <c r="Z27" s="154"/>
      <c r="AA27" s="207">
        <f>SUM(H27,K27,N27)</f>
        <v>0</v>
      </c>
      <c r="AB27" s="154"/>
      <c r="AC27" s="154">
        <f>RANK(AE27,$AE$26:$AE$28)</f>
        <v>1</v>
      </c>
      <c r="AD27" s="154"/>
      <c r="AE27" s="48">
        <f>O27*10000+W27*100+Y27</f>
        <v>0</v>
      </c>
    </row>
    <row r="28" spans="1:31" s="15" customFormat="1" ht="29.25" customHeight="1">
      <c r="A28" s="176" t="s">
        <v>111</v>
      </c>
      <c r="B28" s="176"/>
      <c r="C28" s="176"/>
      <c r="D28" s="176"/>
      <c r="E28" s="176"/>
      <c r="F28" s="110"/>
      <c r="G28" s="35"/>
      <c r="H28" s="111"/>
      <c r="I28" s="112"/>
      <c r="J28" s="35"/>
      <c r="K28" s="111"/>
      <c r="L28" s="113"/>
      <c r="M28" s="114"/>
      <c r="N28" s="43"/>
      <c r="O28" s="155">
        <f>Q28*3+S28*1</f>
        <v>0</v>
      </c>
      <c r="P28" s="156"/>
      <c r="Q28" s="155">
        <f>COUNTIF(G28:N28,"○")</f>
        <v>0</v>
      </c>
      <c r="R28" s="156"/>
      <c r="S28" s="157">
        <f>COUNTIF(G28:N28,"△")</f>
        <v>0</v>
      </c>
      <c r="T28" s="158"/>
      <c r="U28" s="155">
        <f>COUNTIF(G28:N28,"●")</f>
        <v>0</v>
      </c>
      <c r="V28" s="156"/>
      <c r="W28" s="154">
        <f>Y28-AA28</f>
        <v>0</v>
      </c>
      <c r="X28" s="154"/>
      <c r="Y28" s="207">
        <f>SUM(F28,I28,L28)</f>
        <v>0</v>
      </c>
      <c r="Z28" s="154"/>
      <c r="AA28" s="207">
        <f>SUM(H28,K28,N28)</f>
        <v>0</v>
      </c>
      <c r="AB28" s="154"/>
      <c r="AC28" s="154">
        <f>RANK(AE28,$AE$26:$AE$28)</f>
        <v>1</v>
      </c>
      <c r="AD28" s="154"/>
      <c r="AE28" s="48">
        <f>O28*10000+W28*100+Y28</f>
        <v>0</v>
      </c>
    </row>
    <row r="29" spans="1:30" s="15" customFormat="1" ht="18" customHeight="1">
      <c r="A29" s="14"/>
      <c r="B29" s="14"/>
      <c r="C29" s="80"/>
      <c r="D29" s="80"/>
      <c r="E29" s="80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15" s="15" customFormat="1" ht="26.25" customHeight="1">
      <c r="A30" s="145" t="s">
        <v>63</v>
      </c>
      <c r="B30" s="145"/>
      <c r="C30" s="145"/>
      <c r="D30" s="145"/>
      <c r="E30" s="145"/>
      <c r="F30" s="166">
        <v>43582</v>
      </c>
      <c r="G30" s="166"/>
      <c r="H30" s="166"/>
      <c r="I30" s="166"/>
      <c r="J30" s="166"/>
      <c r="K30" s="185" t="s">
        <v>14</v>
      </c>
      <c r="L30" s="185"/>
      <c r="M30" s="185"/>
      <c r="N30" s="185"/>
      <c r="O30" s="185"/>
    </row>
    <row r="31" spans="1:30" s="15" customFormat="1" ht="30" customHeight="1">
      <c r="A31" s="174" t="s">
        <v>12</v>
      </c>
      <c r="B31" s="174"/>
      <c r="C31" s="174" t="s">
        <v>11</v>
      </c>
      <c r="D31" s="174"/>
      <c r="E31" s="174"/>
      <c r="F31" s="174" t="s">
        <v>52</v>
      </c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 t="s">
        <v>9</v>
      </c>
      <c r="V31" s="174"/>
      <c r="W31" s="174"/>
      <c r="X31" s="174"/>
      <c r="Y31" s="174"/>
      <c r="Z31" s="174"/>
      <c r="AA31" s="174"/>
      <c r="AB31" s="174"/>
      <c r="AC31" s="174"/>
      <c r="AD31" s="174"/>
    </row>
    <row r="32" spans="1:30" s="15" customFormat="1" ht="12.75" customHeight="1">
      <c r="A32" s="141">
        <v>1</v>
      </c>
      <c r="B32" s="143"/>
      <c r="C32" s="178">
        <v>0.375</v>
      </c>
      <c r="D32" s="196"/>
      <c r="E32" s="197"/>
      <c r="F32" s="92" t="str">
        <f>A26</f>
        <v>1組6位</v>
      </c>
      <c r="G32" s="142"/>
      <c r="H32" s="142"/>
      <c r="I32" s="142"/>
      <c r="J32" s="143"/>
      <c r="K32" s="141"/>
      <c r="L32" s="142"/>
      <c r="M32" s="142" t="s">
        <v>99</v>
      </c>
      <c r="N32" s="142"/>
      <c r="O32" s="143"/>
      <c r="P32" s="92" t="str">
        <f>A27</f>
        <v>2組6位</v>
      </c>
      <c r="Q32" s="142"/>
      <c r="R32" s="142"/>
      <c r="S32" s="142"/>
      <c r="T32" s="143"/>
      <c r="U32" s="92" t="str">
        <f>A28</f>
        <v>1組7位</v>
      </c>
      <c r="V32" s="142"/>
      <c r="W32" s="142"/>
      <c r="X32" s="142"/>
      <c r="Y32" s="143"/>
      <c r="Z32" s="92" t="s">
        <v>149</v>
      </c>
      <c r="AA32" s="142"/>
      <c r="AB32" s="142"/>
      <c r="AC32" s="142"/>
      <c r="AD32" s="143"/>
    </row>
    <row r="33" spans="1:30" s="15" customFormat="1" ht="12.75" customHeight="1">
      <c r="A33" s="144"/>
      <c r="B33" s="146"/>
      <c r="C33" s="198"/>
      <c r="D33" s="199"/>
      <c r="E33" s="200"/>
      <c r="F33" s="144"/>
      <c r="G33" s="145"/>
      <c r="H33" s="145"/>
      <c r="I33" s="145"/>
      <c r="J33" s="146"/>
      <c r="K33" s="144"/>
      <c r="L33" s="145"/>
      <c r="M33" s="145"/>
      <c r="N33" s="145"/>
      <c r="O33" s="146"/>
      <c r="P33" s="144"/>
      <c r="Q33" s="145"/>
      <c r="R33" s="145"/>
      <c r="S33" s="145"/>
      <c r="T33" s="146"/>
      <c r="U33" s="144"/>
      <c r="V33" s="145"/>
      <c r="W33" s="145"/>
      <c r="X33" s="145"/>
      <c r="Y33" s="146"/>
      <c r="Z33" s="144"/>
      <c r="AA33" s="145"/>
      <c r="AB33" s="145"/>
      <c r="AC33" s="145"/>
      <c r="AD33" s="146"/>
    </row>
    <row r="34" spans="1:30" s="15" customFormat="1" ht="12.75" customHeight="1">
      <c r="A34" s="141">
        <v>2</v>
      </c>
      <c r="B34" s="143"/>
      <c r="C34" s="178">
        <v>0.40625</v>
      </c>
      <c r="D34" s="196"/>
      <c r="E34" s="197"/>
      <c r="F34" s="92" t="str">
        <f>A26</f>
        <v>1組6位</v>
      </c>
      <c r="G34" s="142"/>
      <c r="H34" s="142"/>
      <c r="I34" s="142"/>
      <c r="J34" s="143"/>
      <c r="K34" s="141"/>
      <c r="L34" s="142"/>
      <c r="M34" s="142" t="s">
        <v>99</v>
      </c>
      <c r="N34" s="142"/>
      <c r="O34" s="143"/>
      <c r="P34" s="92" t="str">
        <f>A28</f>
        <v>1組7位</v>
      </c>
      <c r="Q34" s="142"/>
      <c r="R34" s="142"/>
      <c r="S34" s="142"/>
      <c r="T34" s="143"/>
      <c r="U34" s="141" t="str">
        <f>A27</f>
        <v>2組6位</v>
      </c>
      <c r="V34" s="142"/>
      <c r="W34" s="142"/>
      <c r="X34" s="142"/>
      <c r="Y34" s="143"/>
      <c r="Z34" s="92" t="s">
        <v>149</v>
      </c>
      <c r="AA34" s="142"/>
      <c r="AB34" s="142"/>
      <c r="AC34" s="142"/>
      <c r="AD34" s="143"/>
    </row>
    <row r="35" spans="1:30" s="15" customFormat="1" ht="12.75" customHeight="1">
      <c r="A35" s="144"/>
      <c r="B35" s="146"/>
      <c r="C35" s="198"/>
      <c r="D35" s="199"/>
      <c r="E35" s="200"/>
      <c r="F35" s="144"/>
      <c r="G35" s="145"/>
      <c r="H35" s="145"/>
      <c r="I35" s="145"/>
      <c r="J35" s="146"/>
      <c r="K35" s="144"/>
      <c r="L35" s="145"/>
      <c r="M35" s="145"/>
      <c r="N35" s="145"/>
      <c r="O35" s="146"/>
      <c r="P35" s="144"/>
      <c r="Q35" s="145"/>
      <c r="R35" s="145"/>
      <c r="S35" s="145"/>
      <c r="T35" s="146"/>
      <c r="U35" s="144"/>
      <c r="V35" s="145"/>
      <c r="W35" s="145"/>
      <c r="X35" s="145"/>
      <c r="Y35" s="146"/>
      <c r="Z35" s="144"/>
      <c r="AA35" s="145"/>
      <c r="AB35" s="145"/>
      <c r="AC35" s="145"/>
      <c r="AD35" s="146"/>
    </row>
    <row r="36" spans="1:30" s="15" customFormat="1" ht="12.75" customHeight="1">
      <c r="A36" s="141">
        <v>3</v>
      </c>
      <c r="B36" s="143"/>
      <c r="C36" s="178">
        <v>0.4375</v>
      </c>
      <c r="D36" s="196"/>
      <c r="E36" s="197"/>
      <c r="F36" s="141" t="str">
        <f>A28</f>
        <v>1組7位</v>
      </c>
      <c r="G36" s="142"/>
      <c r="H36" s="142"/>
      <c r="I36" s="142"/>
      <c r="J36" s="143"/>
      <c r="K36" s="141"/>
      <c r="L36" s="142"/>
      <c r="M36" s="142" t="s">
        <v>99</v>
      </c>
      <c r="N36" s="142"/>
      <c r="O36" s="143"/>
      <c r="P36" s="141" t="str">
        <f>A27</f>
        <v>2組6位</v>
      </c>
      <c r="Q36" s="142"/>
      <c r="R36" s="142"/>
      <c r="S36" s="142"/>
      <c r="T36" s="143"/>
      <c r="U36" s="141" t="str">
        <f>A26</f>
        <v>1組6位</v>
      </c>
      <c r="V36" s="142"/>
      <c r="W36" s="142"/>
      <c r="X36" s="142"/>
      <c r="Y36" s="143"/>
      <c r="Z36" s="92" t="s">
        <v>149</v>
      </c>
      <c r="AA36" s="142"/>
      <c r="AB36" s="142"/>
      <c r="AC36" s="142"/>
      <c r="AD36" s="143"/>
    </row>
    <row r="37" spans="1:30" s="15" customFormat="1" ht="12.75" customHeight="1">
      <c r="A37" s="144"/>
      <c r="B37" s="146"/>
      <c r="C37" s="198"/>
      <c r="D37" s="199"/>
      <c r="E37" s="200"/>
      <c r="F37" s="144"/>
      <c r="G37" s="145"/>
      <c r="H37" s="145"/>
      <c r="I37" s="145"/>
      <c r="J37" s="146"/>
      <c r="K37" s="144"/>
      <c r="L37" s="145"/>
      <c r="M37" s="145"/>
      <c r="N37" s="145"/>
      <c r="O37" s="146"/>
      <c r="P37" s="144"/>
      <c r="Q37" s="145"/>
      <c r="R37" s="145"/>
      <c r="S37" s="145"/>
      <c r="T37" s="146"/>
      <c r="U37" s="144"/>
      <c r="V37" s="145"/>
      <c r="W37" s="145"/>
      <c r="X37" s="145"/>
      <c r="Y37" s="146"/>
      <c r="Z37" s="144"/>
      <c r="AA37" s="145"/>
      <c r="AB37" s="145"/>
      <c r="AC37" s="145"/>
      <c r="AD37" s="146"/>
    </row>
    <row r="38" spans="1:30" s="15" customFormat="1" ht="12.75" customHeight="1">
      <c r="A38" s="141"/>
      <c r="B38" s="143"/>
      <c r="C38" s="178"/>
      <c r="D38" s="196"/>
      <c r="E38" s="197"/>
      <c r="F38" s="141"/>
      <c r="G38" s="142"/>
      <c r="H38" s="142"/>
      <c r="I38" s="142"/>
      <c r="J38" s="143"/>
      <c r="K38" s="141"/>
      <c r="L38" s="142"/>
      <c r="M38" s="142" t="s">
        <v>99</v>
      </c>
      <c r="N38" s="142"/>
      <c r="O38" s="143"/>
      <c r="P38" s="141"/>
      <c r="Q38" s="142"/>
      <c r="R38" s="142"/>
      <c r="S38" s="142"/>
      <c r="T38" s="143"/>
      <c r="U38" s="141"/>
      <c r="V38" s="142"/>
      <c r="W38" s="142"/>
      <c r="X38" s="142"/>
      <c r="Y38" s="143"/>
      <c r="Z38" s="141"/>
      <c r="AA38" s="142"/>
      <c r="AB38" s="142"/>
      <c r="AC38" s="142"/>
      <c r="AD38" s="143"/>
    </row>
    <row r="39" spans="1:30" s="15" customFormat="1" ht="12.75" customHeight="1">
      <c r="A39" s="144"/>
      <c r="B39" s="146"/>
      <c r="C39" s="198"/>
      <c r="D39" s="199"/>
      <c r="E39" s="200"/>
      <c r="F39" s="144"/>
      <c r="G39" s="145"/>
      <c r="H39" s="145"/>
      <c r="I39" s="145"/>
      <c r="J39" s="146"/>
      <c r="K39" s="144"/>
      <c r="L39" s="145"/>
      <c r="M39" s="145"/>
      <c r="N39" s="145"/>
      <c r="O39" s="146"/>
      <c r="P39" s="144"/>
      <c r="Q39" s="145"/>
      <c r="R39" s="145"/>
      <c r="S39" s="145"/>
      <c r="T39" s="146"/>
      <c r="U39" s="144"/>
      <c r="V39" s="145"/>
      <c r="W39" s="145"/>
      <c r="X39" s="145"/>
      <c r="Y39" s="146"/>
      <c r="Z39" s="144"/>
      <c r="AA39" s="145"/>
      <c r="AB39" s="145"/>
      <c r="AC39" s="145"/>
      <c r="AD39" s="146"/>
    </row>
    <row r="40" spans="3:5" s="15" customFormat="1" ht="30" customHeight="1">
      <c r="C40" s="80"/>
      <c r="D40" s="80"/>
      <c r="E40" s="80"/>
    </row>
    <row r="41" s="15" customFormat="1" ht="30" customHeight="1"/>
    <row r="42" s="15" customFormat="1" ht="30" customHeight="1"/>
    <row r="43" s="15" customFormat="1" ht="30" customHeight="1"/>
    <row r="44" s="15" customFormat="1" ht="30" customHeight="1"/>
    <row r="45" s="15" customFormat="1" ht="30" customHeight="1"/>
    <row r="46" s="15" customFormat="1" ht="30" customHeight="1"/>
    <row r="47" s="15" customFormat="1" ht="30" customHeight="1"/>
    <row r="48" s="15" customFormat="1" ht="30" customHeight="1"/>
    <row r="49" s="15" customFormat="1" ht="30" customHeight="1"/>
    <row r="50" s="15" customFormat="1" ht="30" customHeight="1"/>
    <row r="51" s="15" customFormat="1" ht="30" customHeight="1"/>
    <row r="52" s="15" customFormat="1" ht="30" customHeight="1"/>
    <row r="53" s="15" customFormat="1" ht="30" customHeight="1"/>
    <row r="54" s="15" customFormat="1" ht="30" customHeight="1"/>
    <row r="55" s="15" customFormat="1" ht="30" customHeight="1"/>
    <row r="56" s="15" customFormat="1" ht="30" customHeight="1"/>
    <row r="57" s="15" customFormat="1" ht="30" customHeight="1"/>
    <row r="58" s="15" customFormat="1" ht="30" customHeight="1"/>
    <row r="59" s="15" customFormat="1" ht="30" customHeight="1"/>
    <row r="60" s="15" customFormat="1" ht="30" customHeight="1"/>
    <row r="61" s="15" customFormat="1" ht="30" customHeight="1"/>
    <row r="62" s="15" customFormat="1" ht="30" customHeight="1"/>
    <row r="63" s="15" customFormat="1" ht="30" customHeight="1"/>
    <row r="64" s="15" customFormat="1" ht="30" customHeight="1"/>
    <row r="65" s="15" customFormat="1" ht="30" customHeight="1"/>
    <row r="66" s="15" customFormat="1" ht="30" customHeight="1"/>
    <row r="67" s="15" customFormat="1" ht="30" customHeight="1"/>
    <row r="68" s="15" customFormat="1" ht="30" customHeight="1"/>
    <row r="69" s="15" customFormat="1" ht="30" customHeight="1"/>
    <row r="70" s="15" customFormat="1" ht="30" customHeight="1"/>
    <row r="71" s="15" customFormat="1" ht="30" customHeight="1"/>
    <row r="72" s="15" customFormat="1" ht="30" customHeight="1"/>
    <row r="73" s="15" customFormat="1" ht="30" customHeight="1"/>
    <row r="74" s="15" customFormat="1" ht="30" customHeight="1"/>
    <row r="75" s="15" customFormat="1" ht="30" customHeight="1"/>
    <row r="76" s="15" customFormat="1" ht="30" customHeight="1"/>
    <row r="77" s="15" customFormat="1" ht="30" customHeight="1"/>
    <row r="78" s="15" customFormat="1" ht="30" customHeight="1"/>
    <row r="79" s="15" customFormat="1" ht="30" customHeight="1"/>
    <row r="80" s="15" customFormat="1" ht="30" customHeight="1"/>
    <row r="81" s="15" customFormat="1" ht="30" customHeight="1"/>
    <row r="82" s="15" customFormat="1" ht="30" customHeight="1"/>
    <row r="83" s="15" customFormat="1" ht="30" customHeight="1"/>
    <row r="84" s="15" customFormat="1" ht="30" customHeight="1"/>
    <row r="85" s="15" customFormat="1" ht="30" customHeight="1"/>
    <row r="86" s="15" customFormat="1" ht="30" customHeight="1"/>
    <row r="87" s="15" customFormat="1" ht="30" customHeight="1"/>
    <row r="88" s="15" customFormat="1" ht="30" customHeight="1"/>
    <row r="89" s="15" customFormat="1" ht="30" customHeight="1"/>
    <row r="90" s="15" customFormat="1" ht="30" customHeight="1"/>
    <row r="91" s="15" customFormat="1" ht="30" customHeight="1"/>
    <row r="92" s="15" customFormat="1" ht="30" customHeight="1"/>
    <row r="93" s="15" customFormat="1" ht="30" customHeight="1"/>
    <row r="94" s="15" customFormat="1" ht="30" customHeight="1"/>
    <row r="95" s="15" customFormat="1" ht="30" customHeight="1"/>
    <row r="96" s="15" customFormat="1" ht="30" customHeight="1"/>
    <row r="97" s="15" customFormat="1" ht="30" customHeight="1"/>
    <row r="98" s="15" customFormat="1" ht="30" customHeight="1"/>
    <row r="99" s="15" customFormat="1" ht="30" customHeight="1"/>
    <row r="100" s="15" customFormat="1" ht="30" customHeight="1"/>
    <row r="101" s="15" customFormat="1" ht="30" customHeight="1"/>
    <row r="102" s="15" customFormat="1" ht="30" customHeight="1"/>
    <row r="103" s="15" customFormat="1" ht="30" customHeight="1"/>
    <row r="104" s="15" customFormat="1" ht="30" customHeight="1"/>
    <row r="105" s="15" customFormat="1" ht="30" customHeight="1"/>
    <row r="106" s="15" customFormat="1" ht="30" customHeight="1"/>
    <row r="107" s="15" customFormat="1" ht="30" customHeight="1"/>
    <row r="108" s="15" customFormat="1" ht="30" customHeight="1"/>
    <row r="109" s="15" customFormat="1" ht="30" customHeight="1"/>
    <row r="110" s="15" customFormat="1" ht="30" customHeight="1"/>
    <row r="111" s="15" customFormat="1" ht="30" customHeight="1"/>
    <row r="112" s="15" customFormat="1" ht="30" customHeight="1"/>
    <row r="113" s="15" customFormat="1" ht="30" customHeight="1"/>
    <row r="114" s="15" customFormat="1" ht="30" customHeight="1"/>
    <row r="115" s="15" customFormat="1" ht="30" customHeight="1"/>
    <row r="116" s="15" customFormat="1" ht="30" customHeight="1"/>
    <row r="117" s="15" customFormat="1" ht="30" customHeight="1"/>
    <row r="118" s="15" customFormat="1" ht="30" customHeight="1"/>
    <row r="119" s="15" customFormat="1" ht="30" customHeight="1"/>
    <row r="120" s="15" customFormat="1" ht="30" customHeight="1"/>
    <row r="121" s="15" customFormat="1" ht="30" customHeight="1"/>
    <row r="122" s="15" customFormat="1" ht="30" customHeight="1"/>
    <row r="123" s="15" customFormat="1" ht="30" customHeight="1"/>
  </sheetData>
  <sheetProtection/>
  <mergeCells count="135">
    <mergeCell ref="AC27:AD27"/>
    <mergeCell ref="AC28:AD28"/>
    <mergeCell ref="Y27:Z27"/>
    <mergeCell ref="Y28:Z28"/>
    <mergeCell ref="AA26:AB26"/>
    <mergeCell ref="AA27:AB27"/>
    <mergeCell ref="AA28:AB28"/>
    <mergeCell ref="Y25:Z25"/>
    <mergeCell ref="AA25:AB25"/>
    <mergeCell ref="AC25:AD25"/>
    <mergeCell ref="W26:X26"/>
    <mergeCell ref="Y26:Z26"/>
    <mergeCell ref="AC26:AD26"/>
    <mergeCell ref="U26:V26"/>
    <mergeCell ref="U27:V27"/>
    <mergeCell ref="U28:V28"/>
    <mergeCell ref="W25:X25"/>
    <mergeCell ref="W27:X27"/>
    <mergeCell ref="W28:X28"/>
    <mergeCell ref="Q26:R26"/>
    <mergeCell ref="Q27:R27"/>
    <mergeCell ref="Q28:R28"/>
    <mergeCell ref="S26:T26"/>
    <mergeCell ref="S27:T27"/>
    <mergeCell ref="S28:T28"/>
    <mergeCell ref="A28:E28"/>
    <mergeCell ref="O26:P26"/>
    <mergeCell ref="O27:P27"/>
    <mergeCell ref="O28:P28"/>
    <mergeCell ref="A25:E25"/>
    <mergeCell ref="B23:I23"/>
    <mergeCell ref="A26:E26"/>
    <mergeCell ref="A27:E27"/>
    <mergeCell ref="E8:F8"/>
    <mergeCell ref="U17:Y18"/>
    <mergeCell ref="K19:L20"/>
    <mergeCell ref="N19:O20"/>
    <mergeCell ref="M19:M20"/>
    <mergeCell ref="Q25:R25"/>
    <mergeCell ref="S25:T25"/>
    <mergeCell ref="U25:V25"/>
    <mergeCell ref="F25:H25"/>
    <mergeCell ref="I25:K25"/>
    <mergeCell ref="L25:N25"/>
    <mergeCell ref="A17:B18"/>
    <mergeCell ref="A19:B20"/>
    <mergeCell ref="C17:E18"/>
    <mergeCell ref="C19:E20"/>
    <mergeCell ref="M32:M33"/>
    <mergeCell ref="A13:B14"/>
    <mergeCell ref="C13:E14"/>
    <mergeCell ref="A30:E30"/>
    <mergeCell ref="F30:J30"/>
    <mergeCell ref="K30:O30"/>
    <mergeCell ref="A15:B16"/>
    <mergeCell ref="C15:E16"/>
    <mergeCell ref="A31:B31"/>
    <mergeCell ref="C31:E31"/>
    <mergeCell ref="A32:B33"/>
    <mergeCell ref="C32:E33"/>
    <mergeCell ref="F32:J33"/>
    <mergeCell ref="K32:L33"/>
    <mergeCell ref="Y8:Z8"/>
    <mergeCell ref="I7:J7"/>
    <mergeCell ref="U7:V7"/>
    <mergeCell ref="U31:AD31"/>
    <mergeCell ref="F31:T31"/>
    <mergeCell ref="F19:J20"/>
    <mergeCell ref="P19:T20"/>
    <mergeCell ref="U19:Y20"/>
    <mergeCell ref="Z19:AD20"/>
    <mergeCell ref="O25:P25"/>
    <mergeCell ref="U15:Y16"/>
    <mergeCell ref="Z15:AD16"/>
    <mergeCell ref="A12:B12"/>
    <mergeCell ref="C12:E12"/>
    <mergeCell ref="F12:T12"/>
    <mergeCell ref="U12:AD12"/>
    <mergeCell ref="B3:I3"/>
    <mergeCell ref="O6:P6"/>
    <mergeCell ref="U13:Y14"/>
    <mergeCell ref="Z13:AD14"/>
    <mergeCell ref="O9:P9"/>
    <mergeCell ref="A11:E11"/>
    <mergeCell ref="F11:J11"/>
    <mergeCell ref="K11:O11"/>
    <mergeCell ref="M8:N8"/>
    <mergeCell ref="Q8:R8"/>
    <mergeCell ref="K17:L18"/>
    <mergeCell ref="N13:O14"/>
    <mergeCell ref="N15:O16"/>
    <mergeCell ref="N17:O18"/>
    <mergeCell ref="M13:M14"/>
    <mergeCell ref="M15:M16"/>
    <mergeCell ref="M17:M18"/>
    <mergeCell ref="Z34:AD35"/>
    <mergeCell ref="Z17:AD18"/>
    <mergeCell ref="F13:J14"/>
    <mergeCell ref="P13:T14"/>
    <mergeCell ref="F15:J16"/>
    <mergeCell ref="P15:T16"/>
    <mergeCell ref="F17:J18"/>
    <mergeCell ref="P17:T18"/>
    <mergeCell ref="K13:L14"/>
    <mergeCell ref="K15:L16"/>
    <mergeCell ref="M34:M35"/>
    <mergeCell ref="N34:O35"/>
    <mergeCell ref="P34:T35"/>
    <mergeCell ref="U34:Y35"/>
    <mergeCell ref="A34:B35"/>
    <mergeCell ref="C34:E35"/>
    <mergeCell ref="F34:J35"/>
    <mergeCell ref="K34:L35"/>
    <mergeCell ref="N32:O33"/>
    <mergeCell ref="P32:T33"/>
    <mergeCell ref="U32:Y33"/>
    <mergeCell ref="Z32:AD33"/>
    <mergeCell ref="Z38:AD39"/>
    <mergeCell ref="A36:B37"/>
    <mergeCell ref="C36:E37"/>
    <mergeCell ref="F36:J37"/>
    <mergeCell ref="K36:L37"/>
    <mergeCell ref="M36:M37"/>
    <mergeCell ref="M38:M39"/>
    <mergeCell ref="N38:O39"/>
    <mergeCell ref="P38:T39"/>
    <mergeCell ref="U38:Y39"/>
    <mergeCell ref="A38:B39"/>
    <mergeCell ref="C38:E39"/>
    <mergeCell ref="F38:J39"/>
    <mergeCell ref="K38:L39"/>
    <mergeCell ref="N36:O37"/>
    <mergeCell ref="P36:T37"/>
    <mergeCell ref="U36:Y37"/>
    <mergeCell ref="Z36:AD37"/>
  </mergeCells>
  <dataValidations count="1">
    <dataValidation allowBlank="1" showInputMessage="1" showErrorMessage="1" sqref="J26 G28"/>
  </dataValidations>
  <printOptions/>
  <pageMargins left="0.5905511811023623" right="0.1968503937007874" top="0.1968503937007874" bottom="0.5905511811023623" header="0.3937007874015748" footer="0.5905511811023623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B7" sqref="B7:D7"/>
    </sheetView>
  </sheetViews>
  <sheetFormatPr defaultColWidth="10.625" defaultRowHeight="30" customHeight="1"/>
  <cols>
    <col min="1" max="1" width="12.625" style="4" customWidth="1"/>
    <col min="2" max="18" width="4.625" style="4" customWidth="1"/>
    <col min="19" max="16384" width="10.625" style="4" customWidth="1"/>
  </cols>
  <sheetData>
    <row r="1" spans="1:18" ht="30" customHeight="1">
      <c r="A1" s="212" t="s">
        <v>100</v>
      </c>
      <c r="B1" s="212"/>
      <c r="C1" s="212"/>
      <c r="D1" s="212"/>
      <c r="E1" s="212"/>
      <c r="F1" s="212"/>
      <c r="G1" s="212"/>
      <c r="H1" s="212"/>
      <c r="I1" s="212"/>
      <c r="J1" s="212"/>
      <c r="K1" s="212" t="s">
        <v>47</v>
      </c>
      <c r="L1" s="212"/>
      <c r="M1" s="212"/>
      <c r="N1" s="212"/>
      <c r="O1" s="212"/>
      <c r="P1" s="212"/>
      <c r="Q1" s="212"/>
      <c r="R1" s="212"/>
    </row>
    <row r="2" s="129" customFormat="1" ht="30" customHeight="1"/>
    <row r="3" spans="1:18" s="129" customFormat="1" ht="45" customHeight="1">
      <c r="A3" s="130" t="s">
        <v>152</v>
      </c>
      <c r="B3" s="131" t="s">
        <v>153</v>
      </c>
      <c r="C3" s="131"/>
      <c r="D3" s="131"/>
      <c r="E3" s="131"/>
      <c r="F3" s="131"/>
      <c r="G3" s="131"/>
      <c r="H3" s="132"/>
      <c r="I3" s="132"/>
      <c r="J3" s="131"/>
      <c r="K3" s="131"/>
      <c r="L3" s="131"/>
      <c r="M3" s="131" t="s">
        <v>154</v>
      </c>
      <c r="N3" s="131"/>
      <c r="O3" s="131"/>
      <c r="P3" s="131"/>
      <c r="Q3" s="131"/>
      <c r="R3" s="131"/>
    </row>
    <row r="4" spans="1:18" ht="30" customHeight="1">
      <c r="A4" s="3" t="s">
        <v>12</v>
      </c>
      <c r="B4" s="213" t="s">
        <v>10</v>
      </c>
      <c r="C4" s="214"/>
      <c r="D4" s="214"/>
      <c r="E4" s="214"/>
      <c r="F4" s="214"/>
      <c r="G4" s="214"/>
      <c r="H4" s="214"/>
      <c r="I4" s="215"/>
      <c r="J4" s="210" t="s">
        <v>49</v>
      </c>
      <c r="K4" s="210"/>
      <c r="L4" s="210"/>
      <c r="M4" s="210"/>
      <c r="N4" s="210"/>
      <c r="O4" s="210"/>
      <c r="P4" s="210"/>
      <c r="Q4" s="210"/>
      <c r="R4" s="210"/>
    </row>
    <row r="5" spans="1:18" ht="36.75" customHeight="1">
      <c r="A5" s="3" t="s">
        <v>26</v>
      </c>
      <c r="B5" s="209"/>
      <c r="C5" s="209"/>
      <c r="D5" s="209"/>
      <c r="E5" s="209" t="s">
        <v>8</v>
      </c>
      <c r="F5" s="209"/>
      <c r="G5" s="209"/>
      <c r="H5" s="209"/>
      <c r="I5" s="209"/>
      <c r="J5" s="210"/>
      <c r="K5" s="210"/>
      <c r="L5" s="210"/>
      <c r="M5" s="210"/>
      <c r="N5" s="210"/>
      <c r="O5" s="210"/>
      <c r="P5" s="210"/>
      <c r="Q5" s="210"/>
      <c r="R5" s="210"/>
    </row>
    <row r="6" spans="1:18" ht="36.75" customHeight="1">
      <c r="A6" s="3" t="s">
        <v>13</v>
      </c>
      <c r="B6" s="209"/>
      <c r="C6" s="209"/>
      <c r="D6" s="209"/>
      <c r="E6" s="209" t="s">
        <v>8</v>
      </c>
      <c r="F6" s="209"/>
      <c r="G6" s="209"/>
      <c r="H6" s="209"/>
      <c r="I6" s="209"/>
      <c r="J6" s="210"/>
      <c r="K6" s="210"/>
      <c r="L6" s="210"/>
      <c r="M6" s="210"/>
      <c r="N6" s="210"/>
      <c r="O6" s="210"/>
      <c r="P6" s="210"/>
      <c r="Q6" s="210"/>
      <c r="R6" s="210"/>
    </row>
    <row r="7" spans="1:18" ht="36.75" customHeight="1">
      <c r="A7" s="3" t="s">
        <v>28</v>
      </c>
      <c r="B7" s="209"/>
      <c r="C7" s="209"/>
      <c r="D7" s="209"/>
      <c r="E7" s="209" t="s">
        <v>8</v>
      </c>
      <c r="F7" s="209"/>
      <c r="G7" s="209"/>
      <c r="H7" s="209"/>
      <c r="I7" s="209"/>
      <c r="J7" s="210"/>
      <c r="K7" s="210"/>
      <c r="L7" s="210"/>
      <c r="M7" s="210"/>
      <c r="N7" s="210"/>
      <c r="O7" s="210"/>
      <c r="P7" s="210"/>
      <c r="Q7" s="210"/>
      <c r="R7" s="210"/>
    </row>
    <row r="8" spans="1:18" ht="36.75" customHeight="1">
      <c r="A8" s="3" t="s">
        <v>29</v>
      </c>
      <c r="B8" s="209"/>
      <c r="C8" s="209"/>
      <c r="D8" s="209"/>
      <c r="E8" s="209" t="s">
        <v>8</v>
      </c>
      <c r="F8" s="209"/>
      <c r="G8" s="209"/>
      <c r="H8" s="209"/>
      <c r="I8" s="209"/>
      <c r="J8" s="210"/>
      <c r="K8" s="210"/>
      <c r="L8" s="210"/>
      <c r="M8" s="210"/>
      <c r="N8" s="210"/>
      <c r="O8" s="210"/>
      <c r="P8" s="210"/>
      <c r="Q8" s="210"/>
      <c r="R8" s="210"/>
    </row>
    <row r="9" spans="1:18" ht="36.75" customHeight="1">
      <c r="A9" s="3" t="s">
        <v>30</v>
      </c>
      <c r="B9" s="209"/>
      <c r="C9" s="209"/>
      <c r="D9" s="209"/>
      <c r="E9" s="209" t="s">
        <v>8</v>
      </c>
      <c r="F9" s="209"/>
      <c r="G9" s="209"/>
      <c r="H9" s="209"/>
      <c r="I9" s="209"/>
      <c r="J9" s="210"/>
      <c r="K9" s="210"/>
      <c r="L9" s="210"/>
      <c r="M9" s="210"/>
      <c r="N9" s="210"/>
      <c r="O9" s="210"/>
      <c r="P9" s="210"/>
      <c r="Q9" s="210"/>
      <c r="R9" s="210"/>
    </row>
    <row r="10" spans="1:18" ht="36.75" customHeight="1">
      <c r="A10" s="3" t="s">
        <v>27</v>
      </c>
      <c r="B10" s="209"/>
      <c r="C10" s="209"/>
      <c r="D10" s="209"/>
      <c r="E10" s="209" t="s">
        <v>8</v>
      </c>
      <c r="F10" s="209"/>
      <c r="G10" s="209"/>
      <c r="H10" s="209"/>
      <c r="I10" s="209"/>
      <c r="J10" s="210"/>
      <c r="K10" s="210"/>
      <c r="L10" s="210"/>
      <c r="M10" s="210"/>
      <c r="N10" s="210"/>
      <c r="O10" s="210"/>
      <c r="P10" s="210"/>
      <c r="Q10" s="210"/>
      <c r="R10" s="210"/>
    </row>
    <row r="11" spans="1:18" ht="36.75" customHeight="1">
      <c r="A11" s="3" t="s">
        <v>51</v>
      </c>
      <c r="B11" s="209"/>
      <c r="C11" s="209"/>
      <c r="D11" s="209"/>
      <c r="E11" s="209" t="s">
        <v>8</v>
      </c>
      <c r="F11" s="209"/>
      <c r="G11" s="209"/>
      <c r="H11" s="209"/>
      <c r="I11" s="209"/>
      <c r="J11" s="210"/>
      <c r="K11" s="210"/>
      <c r="L11" s="210"/>
      <c r="M11" s="210"/>
      <c r="N11" s="210"/>
      <c r="O11" s="210"/>
      <c r="P11" s="210"/>
      <c r="Q11" s="210"/>
      <c r="R11" s="210"/>
    </row>
    <row r="12" spans="1:18" ht="36.75" customHeight="1">
      <c r="A12" s="3" t="s">
        <v>79</v>
      </c>
      <c r="B12" s="209"/>
      <c r="C12" s="209"/>
      <c r="D12" s="209"/>
      <c r="E12" s="209" t="s">
        <v>8</v>
      </c>
      <c r="F12" s="209"/>
      <c r="G12" s="209"/>
      <c r="H12" s="209"/>
      <c r="I12" s="209"/>
      <c r="J12" s="210"/>
      <c r="K12" s="210"/>
      <c r="L12" s="210"/>
      <c r="M12" s="210"/>
      <c r="N12" s="210"/>
      <c r="O12" s="210"/>
      <c r="P12" s="210"/>
      <c r="Q12" s="210"/>
      <c r="R12" s="210"/>
    </row>
    <row r="13" spans="5:18" ht="30" customHeight="1">
      <c r="E13" s="5"/>
      <c r="J13" s="211" t="s">
        <v>48</v>
      </c>
      <c r="K13" s="211"/>
      <c r="L13" s="211"/>
      <c r="M13" s="211"/>
      <c r="N13" s="211"/>
      <c r="O13" s="211"/>
      <c r="P13" s="211"/>
      <c r="Q13" s="211"/>
      <c r="R13" s="211"/>
    </row>
    <row r="14" spans="10:18" ht="30" customHeight="1">
      <c r="J14" s="208" t="s">
        <v>56</v>
      </c>
      <c r="K14" s="208"/>
      <c r="L14" s="208"/>
      <c r="M14" s="208"/>
      <c r="N14" s="208"/>
      <c r="O14" s="208"/>
      <c r="P14" s="208"/>
      <c r="Q14" s="208"/>
      <c r="R14" s="208"/>
    </row>
    <row r="16" ht="30" customHeight="1">
      <c r="I16" s="134" t="s">
        <v>148</v>
      </c>
    </row>
  </sheetData>
  <sheetProtection/>
  <mergeCells count="38">
    <mergeCell ref="J5:R5"/>
    <mergeCell ref="J4:R4"/>
    <mergeCell ref="G5:I5"/>
    <mergeCell ref="B6:D6"/>
    <mergeCell ref="B8:D8"/>
    <mergeCell ref="B7:D7"/>
    <mergeCell ref="A1:J1"/>
    <mergeCell ref="B4:I4"/>
    <mergeCell ref="B5:D5"/>
    <mergeCell ref="E5:F5"/>
    <mergeCell ref="J6:R6"/>
    <mergeCell ref="J7:R7"/>
    <mergeCell ref="K1:R1"/>
    <mergeCell ref="J8:R8"/>
    <mergeCell ref="G6:I6"/>
    <mergeCell ref="E6:F6"/>
    <mergeCell ref="G7:I7"/>
    <mergeCell ref="E8:F8"/>
    <mergeCell ref="G8:I8"/>
    <mergeCell ref="E7:F7"/>
    <mergeCell ref="B12:D12"/>
    <mergeCell ref="E12:F12"/>
    <mergeCell ref="G12:I12"/>
    <mergeCell ref="J12:R12"/>
    <mergeCell ref="J13:R13"/>
    <mergeCell ref="E11:F11"/>
    <mergeCell ref="G11:I11"/>
    <mergeCell ref="J11:R11"/>
    <mergeCell ref="J14:R14"/>
    <mergeCell ref="B9:D9"/>
    <mergeCell ref="E9:F9"/>
    <mergeCell ref="G9:I9"/>
    <mergeCell ref="J9:R9"/>
    <mergeCell ref="E10:F10"/>
    <mergeCell ref="G10:I10"/>
    <mergeCell ref="J10:R10"/>
    <mergeCell ref="B11:D11"/>
    <mergeCell ref="B10:D10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俊明</dc:creator>
  <cp:keywords/>
  <dc:description/>
  <cp:lastModifiedBy>yukihiro-ohshima</cp:lastModifiedBy>
  <cp:lastPrinted>2019-03-09T14:38:38Z</cp:lastPrinted>
  <dcterms:created xsi:type="dcterms:W3CDTF">2002-11-17T22:09:50Z</dcterms:created>
  <dcterms:modified xsi:type="dcterms:W3CDTF">2019-03-14T02:14:51Z</dcterms:modified>
  <cp:category/>
  <cp:version/>
  <cp:contentType/>
  <cp:contentStatus/>
</cp:coreProperties>
</file>