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0" windowWidth="25605" windowHeight="16065" activeTab="0"/>
  </bookViews>
  <sheets>
    <sheet name="予選" sheetId="1" r:id="rId1"/>
    <sheet name="決勝" sheetId="2" r:id="rId2"/>
  </sheets>
  <definedNames>
    <definedName name="_xlnm.Print_Area" localSheetId="1">'決勝'!$A$6:$L$58</definedName>
    <definedName name="_xlnm.Print_Area" localSheetId="0">'予選'!$A$1:$S$118</definedName>
  </definedNames>
  <calcPr fullCalcOnLoad="1"/>
</workbook>
</file>

<file path=xl/sharedStrings.xml><?xml version="1.0" encoding="utf-8"?>
<sst xmlns="http://schemas.openxmlformats.org/spreadsheetml/2006/main" count="265" uniqueCount="140">
  <si>
    <t>順位</t>
  </si>
  <si>
    <t>差</t>
  </si>
  <si>
    <t>失点</t>
  </si>
  <si>
    <t>得点</t>
  </si>
  <si>
    <t>勝点</t>
  </si>
  <si>
    <t>松木F</t>
  </si>
  <si>
    <t>松木E</t>
  </si>
  <si>
    <t>松木D</t>
  </si>
  <si>
    <t>松木C</t>
  </si>
  <si>
    <t>松木B</t>
  </si>
  <si>
    <t>松木A</t>
  </si>
  <si>
    <t>フォルマーレ</t>
  </si>
  <si>
    <t>行徳SC</t>
  </si>
  <si>
    <t>塩浜小</t>
  </si>
  <si>
    <t>柏井小</t>
  </si>
  <si>
    <t>市川KIFC</t>
  </si>
  <si>
    <t>北浜SSS</t>
  </si>
  <si>
    <t xml:space="preserve">第3６回松木杯争奪少年サッカー大会予選リーグ結果（8月１９日・2０日）  </t>
  </si>
  <si>
    <t>国府台SC</t>
  </si>
  <si>
    <t>FC鬼高</t>
  </si>
  <si>
    <t>若宮FC</t>
  </si>
  <si>
    <t>フッチSC</t>
  </si>
  <si>
    <t>富美浜SC　</t>
  </si>
  <si>
    <t>マリーナFC</t>
  </si>
  <si>
    <t>Bリーグ①</t>
  </si>
  <si>
    <t>Bリーグ②</t>
  </si>
  <si>
    <t>百合台小</t>
  </si>
  <si>
    <t>稲荷木少年SC</t>
  </si>
  <si>
    <t>FC八幡ビーバーズ</t>
  </si>
  <si>
    <t>百合台SC</t>
  </si>
  <si>
    <t>柏井小</t>
  </si>
  <si>
    <t>中国分LWFC</t>
  </si>
  <si>
    <t>南市川JFC</t>
  </si>
  <si>
    <t>市川MFC</t>
  </si>
  <si>
    <t>柏井SC</t>
  </si>
  <si>
    <t>二俣小</t>
  </si>
  <si>
    <t>中山FC</t>
  </si>
  <si>
    <t>信篤FC</t>
  </si>
  <si>
    <t>市川真間DSCレッド</t>
  </si>
  <si>
    <t>塩浜SC</t>
  </si>
  <si>
    <t>妙典キッカーズ</t>
  </si>
  <si>
    <t>菅野小</t>
  </si>
  <si>
    <t>市川中央LK</t>
  </si>
  <si>
    <t>大柏SC</t>
  </si>
  <si>
    <t>菅野FC</t>
  </si>
  <si>
    <t>南行徳FC</t>
  </si>
  <si>
    <t>高州SCホッパーズ</t>
  </si>
  <si>
    <t>新浜FC</t>
  </si>
  <si>
    <t>アレグリシモカイFC</t>
  </si>
  <si>
    <t>国分SC</t>
  </si>
  <si>
    <t>福栄FC</t>
  </si>
  <si>
    <t>塩焼小</t>
  </si>
  <si>
    <t>FC鬼高</t>
  </si>
  <si>
    <t>市川真間DSCネイビー</t>
  </si>
  <si>
    <t>南市川JFC</t>
  </si>
  <si>
    <t>冨貴島FC</t>
  </si>
  <si>
    <t>FC平田</t>
  </si>
  <si>
    <t>信篤FC　</t>
  </si>
  <si>
    <t>国府台FC</t>
  </si>
  <si>
    <t>曽谷SC　</t>
  </si>
  <si>
    <t>Aブロック代表　フッチSC　２位FC鬼高　</t>
  </si>
  <si>
    <t>Bブロック代表　市川KIFC　２位稲荷木少年SC</t>
  </si>
  <si>
    <t>Cブロック代表　南市川JFC　２位行徳SC</t>
  </si>
  <si>
    <t>Dブロック代表　市川真間DSCレッド　２位中山FC</t>
  </si>
  <si>
    <t>Eブロック代表　高洲SCホッパーズ　２位市川中央LK</t>
  </si>
  <si>
    <t>Fブロック代表　新浜FC　２位国分SC</t>
  </si>
  <si>
    <t>Bリーグ①　1位　フォルマーレ　２位FC鬼高</t>
  </si>
  <si>
    <t>Bリーグ②　1位　FC平田　２位曽谷SC</t>
  </si>
  <si>
    <t>Aの部　１位リーグ</t>
  </si>
  <si>
    <t>試合日程表　及び審判割り当て　</t>
  </si>
  <si>
    <t>国府台スポーツセンター</t>
  </si>
  <si>
    <t>会場</t>
  </si>
  <si>
    <t>時間</t>
  </si>
  <si>
    <t>主審・４</t>
  </si>
  <si>
    <t>副審１</t>
  </si>
  <si>
    <t>副審２</t>
  </si>
  <si>
    <t>１位リーグ①　戦績表</t>
  </si>
  <si>
    <t>勝ち点</t>
  </si>
  <si>
    <t>フッチSC</t>
  </si>
  <si>
    <t>※</t>
  </si>
  <si>
    <t>市川KIFC</t>
  </si>
  <si>
    <t>※</t>
  </si>
  <si>
    <t>南市川JFC</t>
  </si>
  <si>
    <t>※</t>
  </si>
  <si>
    <t>１位リーグ②　戦績表</t>
  </si>
  <si>
    <t>市川真間DSCレッド</t>
  </si>
  <si>
    <t>※</t>
  </si>
  <si>
    <t>高洲SCホッパーズ</t>
  </si>
  <si>
    <t>新浜FC</t>
  </si>
  <si>
    <t>※</t>
  </si>
  <si>
    <t>優勝決定戦</t>
  </si>
  <si>
    <t>対　　　戦</t>
  </si>
  <si>
    <t>VS</t>
  </si>
  <si>
    <t>審判委員会</t>
  </si>
  <si>
    <t>Aの部　２位リーグ</t>
  </si>
  <si>
    <t>試合日程表　及び審判割り当て　</t>
  </si>
  <si>
    <t>中国分スポーツ広場</t>
  </si>
  <si>
    <t>２位リーグ①　戦績表</t>
  </si>
  <si>
    <t>FC鬼高</t>
  </si>
  <si>
    <t>※</t>
  </si>
  <si>
    <t>稲荷木少年SC</t>
  </si>
  <si>
    <t>※</t>
  </si>
  <si>
    <t>行徳SC</t>
  </si>
  <si>
    <t>２位リーグ②　戦績表</t>
  </si>
  <si>
    <t>中山FC</t>
  </si>
  <si>
    <t>市川中央LK</t>
  </si>
  <si>
    <t>※</t>
  </si>
  <si>
    <t>国分SC</t>
  </si>
  <si>
    <t>２位リーグ優勝決定戦</t>
  </si>
  <si>
    <t>Bリーグ優勝決定戦</t>
  </si>
  <si>
    <t>国府台スポーツセンター会場</t>
  </si>
  <si>
    <t>FC平田</t>
  </si>
  <si>
    <t xml:space="preserve">第3６回松木杯争奪少年サッカー大会決勝リーグ結果（8月2６日）  </t>
  </si>
  <si>
    <t>○
５−１</t>
  </si>
  <si>
    <t>○
３−１</t>
  </si>
  <si>
    <t>△
１−１</t>
  </si>
  <si>
    <t>×
１−５</t>
  </si>
  <si>
    <t>×
１−３</t>
  </si>
  <si>
    <t>×
０−１</t>
  </si>
  <si>
    <t>○
１−０</t>
  </si>
  <si>
    <t>○
３−１</t>
  </si>
  <si>
    <t>×
１−３</t>
  </si>
  <si>
    <t>−１</t>
  </si>
  <si>
    <t>−２</t>
  </si>
  <si>
    <t>−４</t>
  </si>
  <si>
    <t>−２</t>
  </si>
  <si>
    <t>○
１−０</t>
  </si>
  <si>
    <t>○
１−０</t>
  </si>
  <si>
    <t>○
２−０</t>
  </si>
  <si>
    <t>×
０−１</t>
  </si>
  <si>
    <t>×
０−２</t>
  </si>
  <si>
    <t>−３</t>
  </si>
  <si>
    <t>フッチSC</t>
  </si>
  <si>
    <t>高洲SCホッパーズ</t>
  </si>
  <si>
    <t>ー</t>
  </si>
  <si>
    <t>ー</t>
  </si>
  <si>
    <t>PK</t>
  </si>
  <si>
    <t>フォルマーレ</t>
  </si>
  <si>
    <t>ー</t>
  </si>
  <si>
    <t xml:space="preserve">最終結果
《Aの部》　                                             《Bの部》
優　 勝　　フッチSC　　　　　　　　　　　　　　　 優　 勝　　フォルマーレ
準優勝　　高洲SCホッパーズ　　　　　　　　　準優勝　　FC平田
第３位　　 南市川JFC  
              市川真間DSCレッド
敢闘賞　  FC鬼高
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</si>
</sst>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HG丸ｺﾞｼｯｸM-PRO"/>
      <family val="3"/>
    </font>
    <font>
      <u val="single"/>
      <sz val="20"/>
      <color indexed="8"/>
      <name val="ＭＳ Ｐゴシック"/>
      <family val="3"/>
    </font>
    <font>
      <sz val="28"/>
      <color indexed="8"/>
      <name val="HG丸ｺﾞｼｯｸM-PRO"/>
      <family val="3"/>
    </font>
    <font>
      <sz val="26"/>
      <color indexed="8"/>
      <name val="HG丸ｺﾞｼｯｸM-PRO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2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8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vertical="center" shrinkToFit="1"/>
    </xf>
    <xf numFmtId="0" fontId="3" fillId="24" borderId="13" xfId="0" applyFont="1" applyFill="1" applyBorder="1" applyAlignment="1">
      <alignment vertical="center" shrinkToFit="1"/>
    </xf>
    <xf numFmtId="0" fontId="3" fillId="8" borderId="12" xfId="0" applyFont="1" applyFill="1" applyBorder="1" applyAlignment="1">
      <alignment vertical="center" shrinkToFit="1"/>
    </xf>
    <xf numFmtId="0" fontId="3" fillId="8" borderId="13" xfId="0" applyFont="1" applyFill="1" applyBorder="1" applyAlignment="1">
      <alignment vertical="center" shrinkToFit="1"/>
    </xf>
    <xf numFmtId="0" fontId="3" fillId="8" borderId="14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24" xfId="0" applyBorder="1" applyAlignment="1">
      <alignment/>
    </xf>
    <xf numFmtId="0" fontId="9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7" fillId="0" borderId="0" xfId="0" applyFont="1" applyFill="1" applyAlignment="1">
      <alignment vertical="center" shrinkToFit="1"/>
    </xf>
    <xf numFmtId="0" fontId="10" fillId="0" borderId="19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 shrinkToFit="1"/>
    </xf>
    <xf numFmtId="0" fontId="8" fillId="24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shrinkToFit="1"/>
    </xf>
    <xf numFmtId="0" fontId="3" fillId="8" borderId="1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176" fontId="3" fillId="8" borderId="14" xfId="0" applyNumberFormat="1" applyFont="1" applyFill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0" fontId="10" fillId="0" borderId="22" xfId="0" applyNumberFormat="1" applyFont="1" applyBorder="1" applyAlignment="1">
      <alignment horizontal="center" vertical="center"/>
    </xf>
    <xf numFmtId="20" fontId="10" fillId="0" borderId="33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20"/>
  <sheetViews>
    <sheetView tabSelected="1" view="pageBreakPreview" zoomScale="60" zoomScalePageLayoutView="0" workbookViewId="0" topLeftCell="A32">
      <selection activeCell="A61" sqref="A61:IV74"/>
    </sheetView>
  </sheetViews>
  <sheetFormatPr defaultColWidth="8.875" defaultRowHeight="13.5"/>
  <cols>
    <col min="1" max="1" width="3.875" style="5" customWidth="1"/>
    <col min="2" max="17" width="10.625" style="5" customWidth="1"/>
    <col min="18" max="16384" width="8.875" style="5" customWidth="1"/>
  </cols>
  <sheetData>
    <row r="2" spans="1:17" ht="18.75" customHeight="1">
      <c r="A2" s="2"/>
      <c r="B2" s="74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32.2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8.75" customHeigh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24.75" customHeight="1">
      <c r="A5" s="2"/>
      <c r="B5" s="66" t="s">
        <v>60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24.75" customHeight="1" thickBot="1">
      <c r="A6" s="2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8" ht="24.75" customHeight="1" thickBot="1" thickTop="1">
      <c r="A7" s="2"/>
      <c r="B7" s="12" t="s">
        <v>18</v>
      </c>
      <c r="C7" s="63" t="str">
        <f>B8</f>
        <v>FC鬼高</v>
      </c>
      <c r="D7" s="63"/>
      <c r="E7" s="63" t="str">
        <f>B10</f>
        <v>若宮FC</v>
      </c>
      <c r="F7" s="63"/>
      <c r="G7" s="63" t="str">
        <f>B12</f>
        <v>フッチSC</v>
      </c>
      <c r="H7" s="63"/>
      <c r="I7" s="63" t="str">
        <f>B14</f>
        <v>富美浜SC　</v>
      </c>
      <c r="J7" s="63"/>
      <c r="K7" s="63" t="str">
        <f>B16</f>
        <v>マリーナFC</v>
      </c>
      <c r="L7" s="63"/>
      <c r="M7" s="12" t="s">
        <v>4</v>
      </c>
      <c r="N7" s="12" t="s">
        <v>3</v>
      </c>
      <c r="O7" s="12" t="s">
        <v>2</v>
      </c>
      <c r="P7" s="12" t="s">
        <v>1</v>
      </c>
      <c r="Q7" s="12" t="s">
        <v>0</v>
      </c>
      <c r="R7" s="2"/>
    </row>
    <row r="8" spans="1:20" ht="24.75" customHeight="1" thickBot="1" thickTop="1">
      <c r="A8" s="70"/>
      <c r="B8" s="72" t="s">
        <v>19</v>
      </c>
      <c r="C8" s="72" t="s">
        <v>10</v>
      </c>
      <c r="D8" s="72"/>
      <c r="E8" s="72" t="str">
        <f>IF(E9&gt;F9,"○",IF(E9=F9,"△",IF(E9&lt;F9,"×")))</f>
        <v>○</v>
      </c>
      <c r="F8" s="72"/>
      <c r="G8" s="72" t="str">
        <f>IF(G9&gt;H9,"○",IF(G9=H9,"△",IF(G9&lt;H9,"×")))</f>
        <v>×</v>
      </c>
      <c r="H8" s="72"/>
      <c r="I8" s="72" t="str">
        <f>IF(I9&gt;J9,"○",IF(I9=J9,"△",IF(I9&lt;J9,"×")))</f>
        <v>○</v>
      </c>
      <c r="J8" s="72"/>
      <c r="K8" s="72" t="str">
        <f>IF(K9&gt;L9,"○",IF(K9=L9,"△",IF(K9&lt;L9,"×")))</f>
        <v>○</v>
      </c>
      <c r="L8" s="72"/>
      <c r="M8" s="75">
        <f>COUNTIF(E8:K8,"○")*3+COUNTIF(E8:K8,"△")*1</f>
        <v>9</v>
      </c>
      <c r="N8" s="72">
        <f>G9+I9+E9+K9</f>
        <v>9</v>
      </c>
      <c r="O8" s="72">
        <f>H9+J9+F9+L9</f>
        <v>4</v>
      </c>
      <c r="P8" s="72">
        <f>N8-O8</f>
        <v>5</v>
      </c>
      <c r="Q8" s="72">
        <f>RANK(T8,T8:T17)</f>
        <v>2</v>
      </c>
      <c r="R8" s="65"/>
      <c r="S8" s="54"/>
      <c r="T8" s="64">
        <f>M8+(P8)/100</f>
        <v>9.05</v>
      </c>
    </row>
    <row r="9" spans="1:20" ht="24.75" customHeight="1" thickBot="1" thickTop="1">
      <c r="A9" s="70"/>
      <c r="B9" s="72"/>
      <c r="C9" s="72"/>
      <c r="D9" s="72"/>
      <c r="E9" s="17">
        <v>5</v>
      </c>
      <c r="F9" s="17">
        <v>0</v>
      </c>
      <c r="G9" s="17">
        <v>1</v>
      </c>
      <c r="H9" s="17">
        <v>3</v>
      </c>
      <c r="I9" s="17">
        <v>1</v>
      </c>
      <c r="J9" s="17">
        <v>0</v>
      </c>
      <c r="K9" s="17">
        <v>2</v>
      </c>
      <c r="L9" s="17">
        <v>1</v>
      </c>
      <c r="M9" s="75"/>
      <c r="N9" s="72"/>
      <c r="O9" s="72"/>
      <c r="P9" s="72"/>
      <c r="Q9" s="72"/>
      <c r="R9" s="65"/>
      <c r="S9" s="54"/>
      <c r="T9" s="64"/>
    </row>
    <row r="10" spans="1:20" ht="24.75" customHeight="1" thickBot="1" thickTop="1">
      <c r="A10" s="2"/>
      <c r="B10" s="63" t="s">
        <v>20</v>
      </c>
      <c r="C10" s="63" t="str">
        <f>IF(C11&gt;D11,"○",IF(C11=D11,"△",IF(C11&lt;D11,"×")))</f>
        <v>×</v>
      </c>
      <c r="D10" s="63"/>
      <c r="E10" s="63" t="s">
        <v>10</v>
      </c>
      <c r="F10" s="63"/>
      <c r="G10" s="63" t="str">
        <f>IF(G11&gt;H11,"○",IF(G11=H11,"△",IF(G11&lt;H11,"×")))</f>
        <v>×</v>
      </c>
      <c r="H10" s="63"/>
      <c r="I10" s="63" t="str">
        <f>IF(I11&gt;J11,"○",IF(I11=J11,"△",IF(I11&lt;J11,"×")))</f>
        <v>×</v>
      </c>
      <c r="J10" s="63"/>
      <c r="K10" s="63" t="str">
        <f>IF(K11&gt;L11,"○",IF(K11=L11,"△",IF(K11&lt;L11,"×")))</f>
        <v>×</v>
      </c>
      <c r="L10" s="63"/>
      <c r="M10" s="63">
        <f>COUNTIF(C10:K10,"○")*3+COUNTIF(C10:K10,"△")</f>
        <v>0</v>
      </c>
      <c r="N10" s="63">
        <f>G11+I11+C11+K11</f>
        <v>3</v>
      </c>
      <c r="O10" s="63">
        <f>H11+J11+D11+L11</f>
        <v>18</v>
      </c>
      <c r="P10" s="63">
        <f>N10-O10</f>
        <v>-15</v>
      </c>
      <c r="Q10" s="63">
        <f>RANK(T10,T8:T17)</f>
        <v>5</v>
      </c>
      <c r="R10" s="65"/>
      <c r="S10" s="54"/>
      <c r="T10" s="64">
        <f>M10+(P10)/100</f>
        <v>-0.15</v>
      </c>
    </row>
    <row r="11" spans="1:20" ht="24.75" customHeight="1" thickBot="1" thickTop="1">
      <c r="A11" s="2"/>
      <c r="B11" s="63"/>
      <c r="C11" s="12">
        <f>F9</f>
        <v>0</v>
      </c>
      <c r="D11" s="12">
        <f>E9</f>
        <v>5</v>
      </c>
      <c r="E11" s="63"/>
      <c r="F11" s="63"/>
      <c r="G11" s="12">
        <v>0</v>
      </c>
      <c r="H11" s="12">
        <v>6</v>
      </c>
      <c r="I11" s="12">
        <v>2</v>
      </c>
      <c r="J11" s="12">
        <v>3</v>
      </c>
      <c r="K11" s="12">
        <v>1</v>
      </c>
      <c r="L11" s="12">
        <v>4</v>
      </c>
      <c r="M11" s="63"/>
      <c r="N11" s="63"/>
      <c r="O11" s="63"/>
      <c r="P11" s="63"/>
      <c r="Q11" s="63"/>
      <c r="R11" s="65"/>
      <c r="S11" s="54"/>
      <c r="T11" s="64"/>
    </row>
    <row r="12" spans="1:20" ht="24.75" customHeight="1" thickBot="1" thickTop="1">
      <c r="A12" s="2"/>
      <c r="B12" s="71" t="s">
        <v>21</v>
      </c>
      <c r="C12" s="71" t="str">
        <f>IF(C13&gt;D13,"○",IF(C13=D13,"△",IF(C13&lt;D13,"×")))</f>
        <v>○</v>
      </c>
      <c r="D12" s="71"/>
      <c r="E12" s="71" t="str">
        <f>IF(E13&gt;F13,"○",IF(E13=F13,"△",IF(E13&lt;F13,"×")))</f>
        <v>○</v>
      </c>
      <c r="F12" s="71"/>
      <c r="G12" s="71" t="s">
        <v>10</v>
      </c>
      <c r="H12" s="71"/>
      <c r="I12" s="71" t="str">
        <f>IF(I13&gt;J13,"○",IF(I13=J13,"△",IF(I13&lt;J13,"×")))</f>
        <v>○</v>
      </c>
      <c r="J12" s="71"/>
      <c r="K12" s="71" t="str">
        <f>IF(K13&gt;L13,"○",IF(K13=L13,"△",IF(K13&lt;L13,"×")))</f>
        <v>○</v>
      </c>
      <c r="L12" s="71"/>
      <c r="M12" s="71">
        <f>COUNTIF(C12:K12,"○")*3+COUNTIF(C12:K12,"△")</f>
        <v>12</v>
      </c>
      <c r="N12" s="71">
        <f>C13+I13+E13+K13</f>
        <v>22</v>
      </c>
      <c r="O12" s="71">
        <f>D13+J13+F13+L13</f>
        <v>1</v>
      </c>
      <c r="P12" s="71">
        <f>N12-O12</f>
        <v>21</v>
      </c>
      <c r="Q12" s="71">
        <f>RANK(T12,T8:T17)</f>
        <v>1</v>
      </c>
      <c r="R12" s="65"/>
      <c r="S12" s="54"/>
      <c r="T12" s="64">
        <f>M12+(P12)/100</f>
        <v>12.21</v>
      </c>
    </row>
    <row r="13" spans="1:20" ht="24.75" customHeight="1" thickBot="1" thickTop="1">
      <c r="A13" s="2"/>
      <c r="B13" s="71"/>
      <c r="C13" s="18">
        <f>H9</f>
        <v>3</v>
      </c>
      <c r="D13" s="18">
        <f>G9</f>
        <v>1</v>
      </c>
      <c r="E13" s="18">
        <f>H11</f>
        <v>6</v>
      </c>
      <c r="F13" s="18">
        <f>G11</f>
        <v>0</v>
      </c>
      <c r="G13" s="71"/>
      <c r="H13" s="71"/>
      <c r="I13" s="18">
        <v>9</v>
      </c>
      <c r="J13" s="18">
        <v>0</v>
      </c>
      <c r="K13" s="18">
        <v>4</v>
      </c>
      <c r="L13" s="18">
        <v>0</v>
      </c>
      <c r="M13" s="71"/>
      <c r="N13" s="71"/>
      <c r="O13" s="71"/>
      <c r="P13" s="71"/>
      <c r="Q13" s="71"/>
      <c r="R13" s="65"/>
      <c r="S13" s="54"/>
      <c r="T13" s="64"/>
    </row>
    <row r="14" spans="1:20" ht="24.75" customHeight="1" thickBot="1" thickTop="1">
      <c r="A14" s="2"/>
      <c r="B14" s="63" t="s">
        <v>22</v>
      </c>
      <c r="C14" s="63" t="str">
        <f>IF(C15&gt;D15,"○",IF(C15=D15,"△",IF(C15&lt;D15,"×")))</f>
        <v>×</v>
      </c>
      <c r="D14" s="63"/>
      <c r="E14" s="63" t="str">
        <f>IF(E15&gt;F15,"○",IF(E15=F15,"△",IF(E15&lt;F15,"×")))</f>
        <v>○</v>
      </c>
      <c r="F14" s="63"/>
      <c r="G14" s="63" t="str">
        <f>IF(G15&gt;H15,"○",IF(G15=H15,"△",IF(G15&lt;H15,"×")))</f>
        <v>×</v>
      </c>
      <c r="H14" s="63"/>
      <c r="I14" s="63" t="s">
        <v>10</v>
      </c>
      <c r="J14" s="63"/>
      <c r="K14" s="63" t="str">
        <f>IF(K15&gt;L15,"○",IF(K15=L15,"△",IF(K15&lt;L15,"×")))</f>
        <v>×</v>
      </c>
      <c r="L14" s="63"/>
      <c r="M14" s="63">
        <f>COUNTIF(C14:K14,"○")*3+COUNTIF(C14:K14,"△")</f>
        <v>3</v>
      </c>
      <c r="N14" s="63">
        <f>G15+C15+E15+K15</f>
        <v>3</v>
      </c>
      <c r="O14" s="63">
        <f>H15+D15+F15+L15</f>
        <v>15</v>
      </c>
      <c r="P14" s="63">
        <f>N14-O14</f>
        <v>-12</v>
      </c>
      <c r="Q14" s="63">
        <f>RANK(T14,T8:T17)</f>
        <v>4</v>
      </c>
      <c r="R14" s="65"/>
      <c r="S14" s="54"/>
      <c r="T14" s="64">
        <f>M14+(P14)/100</f>
        <v>2.88</v>
      </c>
    </row>
    <row r="15" spans="1:20" ht="24.75" customHeight="1" thickBot="1" thickTop="1">
      <c r="A15" s="2"/>
      <c r="B15" s="63"/>
      <c r="C15" s="12">
        <f>J9</f>
        <v>0</v>
      </c>
      <c r="D15" s="12">
        <f>I9</f>
        <v>1</v>
      </c>
      <c r="E15" s="12">
        <f>J11</f>
        <v>3</v>
      </c>
      <c r="F15" s="12">
        <f>I11</f>
        <v>2</v>
      </c>
      <c r="G15" s="12">
        <f>J13</f>
        <v>0</v>
      </c>
      <c r="H15" s="12">
        <f>I13</f>
        <v>9</v>
      </c>
      <c r="I15" s="63"/>
      <c r="J15" s="63"/>
      <c r="K15" s="12">
        <v>0</v>
      </c>
      <c r="L15" s="12">
        <v>3</v>
      </c>
      <c r="M15" s="63"/>
      <c r="N15" s="63"/>
      <c r="O15" s="63"/>
      <c r="P15" s="63"/>
      <c r="Q15" s="63"/>
      <c r="R15" s="65"/>
      <c r="S15" s="54"/>
      <c r="T15" s="64"/>
    </row>
    <row r="16" spans="1:20" ht="24.75" customHeight="1" thickBot="1" thickTop="1">
      <c r="A16" s="2"/>
      <c r="B16" s="63" t="s">
        <v>23</v>
      </c>
      <c r="C16" s="63" t="str">
        <f>IF(C17&gt;D17,"○",IF(C17=D17,"△",IF(C17&lt;D17,"×")))</f>
        <v>×</v>
      </c>
      <c r="D16" s="63"/>
      <c r="E16" s="63" t="str">
        <f>IF(E17&gt;F17,"○",IF(E17=F17,"△",IF(E17&lt;F17,"×")))</f>
        <v>○</v>
      </c>
      <c r="F16" s="63"/>
      <c r="G16" s="63" t="str">
        <f>IF(G17&gt;H17,"○",IF(G17=H17,"△",IF(G17&lt;H17,"×")))</f>
        <v>×</v>
      </c>
      <c r="H16" s="63"/>
      <c r="I16" s="63" t="str">
        <f>IF(I17&gt;J17,"○",IF(I17=J17,"△",IF(I17&lt;J17,"×")))</f>
        <v>○</v>
      </c>
      <c r="J16" s="63"/>
      <c r="K16" s="63" t="s">
        <v>10</v>
      </c>
      <c r="L16" s="63"/>
      <c r="M16" s="63">
        <f>COUNTIF(C16:K16,"○")*3+COUNTIF(C16:K16,"△")</f>
        <v>6</v>
      </c>
      <c r="N16" s="63">
        <f>G17+I17+E17+C17</f>
        <v>8</v>
      </c>
      <c r="O16" s="63">
        <f>H17+J17+F17+D17</f>
        <v>7</v>
      </c>
      <c r="P16" s="63">
        <f>N16-O16</f>
        <v>1</v>
      </c>
      <c r="Q16" s="63">
        <f>RANK(T16,T8:T17)</f>
        <v>3</v>
      </c>
      <c r="R16" s="65"/>
      <c r="S16" s="54"/>
      <c r="T16" s="64">
        <f>M16+(P16)/100</f>
        <v>6.01</v>
      </c>
    </row>
    <row r="17" spans="1:20" ht="24.75" customHeight="1" thickBot="1" thickTop="1">
      <c r="A17" s="2"/>
      <c r="B17" s="63"/>
      <c r="C17" s="12">
        <f>L9</f>
        <v>1</v>
      </c>
      <c r="D17" s="12">
        <f>K9</f>
        <v>2</v>
      </c>
      <c r="E17" s="12">
        <f>L11</f>
        <v>4</v>
      </c>
      <c r="F17" s="12">
        <f>K11</f>
        <v>1</v>
      </c>
      <c r="G17" s="12">
        <f>L13</f>
        <v>0</v>
      </c>
      <c r="H17" s="12">
        <f>K13</f>
        <v>4</v>
      </c>
      <c r="I17" s="12">
        <f>L15</f>
        <v>3</v>
      </c>
      <c r="J17" s="12">
        <f>K15</f>
        <v>0</v>
      </c>
      <c r="K17" s="63"/>
      <c r="L17" s="63"/>
      <c r="M17" s="63"/>
      <c r="N17" s="63"/>
      <c r="O17" s="63"/>
      <c r="P17" s="63"/>
      <c r="Q17" s="63"/>
      <c r="R17" s="65"/>
      <c r="S17" s="54"/>
      <c r="T17" s="64"/>
    </row>
    <row r="18" spans="1:20" ht="24.75" customHeight="1" thickTop="1">
      <c r="A18" s="2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54"/>
      <c r="T18" s="52"/>
    </row>
    <row r="19" spans="1:20" ht="24.75" customHeight="1">
      <c r="A19" s="2"/>
      <c r="B19" s="66" t="s">
        <v>61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2"/>
      <c r="S19" s="54"/>
      <c r="T19" s="52"/>
    </row>
    <row r="20" spans="1:20" ht="24.75" customHeight="1" thickBot="1">
      <c r="A20" s="2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2"/>
      <c r="S20" s="54"/>
      <c r="T20" s="52"/>
    </row>
    <row r="21" spans="1:20" ht="24.75" customHeight="1" thickBot="1" thickTop="1">
      <c r="A21" s="2"/>
      <c r="B21" s="12" t="s">
        <v>26</v>
      </c>
      <c r="C21" s="63" t="str">
        <f>B22</f>
        <v>北浜SSS</v>
      </c>
      <c r="D21" s="63"/>
      <c r="E21" s="63" t="str">
        <f>B24</f>
        <v>稲荷木少年SC</v>
      </c>
      <c r="F21" s="63"/>
      <c r="G21" s="63" t="str">
        <f>B26</f>
        <v>FC八幡ビーバーズ</v>
      </c>
      <c r="H21" s="63"/>
      <c r="I21" s="63" t="str">
        <f>B28</f>
        <v>百合台SC</v>
      </c>
      <c r="J21" s="63"/>
      <c r="K21" s="63" t="str">
        <f>B30</f>
        <v>市川KIFC</v>
      </c>
      <c r="L21" s="63"/>
      <c r="M21" s="12" t="s">
        <v>4</v>
      </c>
      <c r="N21" s="12" t="s">
        <v>3</v>
      </c>
      <c r="O21" s="12" t="s">
        <v>2</v>
      </c>
      <c r="P21" s="12" t="s">
        <v>1</v>
      </c>
      <c r="Q21" s="12" t="s">
        <v>0</v>
      </c>
      <c r="R21" s="2"/>
      <c r="S21" s="54"/>
      <c r="T21" s="52"/>
    </row>
    <row r="22" spans="1:20" ht="24.75" customHeight="1" thickBot="1" thickTop="1">
      <c r="A22" s="2"/>
      <c r="B22" s="63" t="s">
        <v>16</v>
      </c>
      <c r="C22" s="63" t="s">
        <v>9</v>
      </c>
      <c r="D22" s="63"/>
      <c r="E22" s="63" t="str">
        <f>IF(E23&gt;F23,"○",IF(E23=F23,"△",IF(E23&lt;F23,"×")))</f>
        <v>×</v>
      </c>
      <c r="F22" s="63"/>
      <c r="G22" s="63" t="str">
        <f>IF(G23&gt;H23,"○",IF(G23=H23,"△",IF(G23&lt;H23,"×")))</f>
        <v>○</v>
      </c>
      <c r="H22" s="63"/>
      <c r="I22" s="63" t="str">
        <f>IF(I23&gt;J23,"○",IF(I23=J23,"△",IF(I23&lt;J23,"×")))</f>
        <v>×</v>
      </c>
      <c r="J22" s="63"/>
      <c r="K22" s="63" t="str">
        <f>IF(K23&gt;L23,"○",IF(K23=L23,"△",IF(K23&lt;L23,"×")))</f>
        <v>×</v>
      </c>
      <c r="L22" s="63"/>
      <c r="M22" s="63">
        <f>COUNTIF(E22:K22,"○")*3+COUNTIF(E22:K22,"△")</f>
        <v>3</v>
      </c>
      <c r="N22" s="63">
        <f>G23+I23+E23+K23</f>
        <v>7</v>
      </c>
      <c r="O22" s="63">
        <f>H23+J23+F23+L23</f>
        <v>15</v>
      </c>
      <c r="P22" s="63">
        <f>N22-O22</f>
        <v>-8</v>
      </c>
      <c r="Q22" s="63">
        <f>RANK(T22,T22:T31)</f>
        <v>4</v>
      </c>
      <c r="R22" s="65"/>
      <c r="S22" s="54"/>
      <c r="T22" s="64">
        <f>M22+(P22)/100</f>
        <v>2.92</v>
      </c>
    </row>
    <row r="23" spans="1:20" ht="24.75" customHeight="1" thickBot="1" thickTop="1">
      <c r="A23" s="2"/>
      <c r="B23" s="63"/>
      <c r="C23" s="63"/>
      <c r="D23" s="63"/>
      <c r="E23" s="12">
        <v>2</v>
      </c>
      <c r="F23" s="12">
        <v>6</v>
      </c>
      <c r="G23" s="12">
        <v>5</v>
      </c>
      <c r="H23" s="12">
        <v>0</v>
      </c>
      <c r="I23" s="12">
        <v>0</v>
      </c>
      <c r="J23" s="12">
        <v>6</v>
      </c>
      <c r="K23" s="12">
        <v>0</v>
      </c>
      <c r="L23" s="12">
        <v>3</v>
      </c>
      <c r="M23" s="63"/>
      <c r="N23" s="63"/>
      <c r="O23" s="63"/>
      <c r="P23" s="63"/>
      <c r="Q23" s="63"/>
      <c r="R23" s="65"/>
      <c r="S23" s="54"/>
      <c r="T23" s="64"/>
    </row>
    <row r="24" spans="1:20" ht="24.75" customHeight="1" thickBot="1" thickTop="1">
      <c r="A24" s="2"/>
      <c r="B24" s="72" t="s">
        <v>27</v>
      </c>
      <c r="C24" s="72" t="str">
        <f>IF(C25&gt;D25,"○",IF(C25=D25,"△",IF(C25&lt;D25,"×")))</f>
        <v>○</v>
      </c>
      <c r="D24" s="72"/>
      <c r="E24" s="72" t="s">
        <v>9</v>
      </c>
      <c r="F24" s="72"/>
      <c r="G24" s="72" t="str">
        <f>IF(G25&gt;H25,"○",IF(G25=H25,"△",IF(G25&lt;H25,"×")))</f>
        <v>○</v>
      </c>
      <c r="H24" s="72"/>
      <c r="I24" s="72" t="str">
        <f>IF(I25&gt;J25,"○",IF(I25=J25,"△",IF(I25&lt;J25,"×")))</f>
        <v>○</v>
      </c>
      <c r="J24" s="72"/>
      <c r="K24" s="72" t="str">
        <f>IF(K25&gt;L25,"○",IF(K25=L25,"△",IF(K25&lt;L25,"×")))</f>
        <v>×</v>
      </c>
      <c r="L24" s="72"/>
      <c r="M24" s="72">
        <f>COUNTIF(C24:K24,"○")*3+COUNTIF(C24:K24,"△")</f>
        <v>9</v>
      </c>
      <c r="N24" s="72">
        <f>G25+I25+C25+K25</f>
        <v>18</v>
      </c>
      <c r="O24" s="72">
        <f>H25+J25+D25+L25</f>
        <v>5</v>
      </c>
      <c r="P24" s="72">
        <f>N24-O24</f>
        <v>13</v>
      </c>
      <c r="Q24" s="72">
        <f>RANK(T24,T22:T31)</f>
        <v>2</v>
      </c>
      <c r="R24" s="65"/>
      <c r="S24" s="54"/>
      <c r="T24" s="64">
        <f>M24+(P24)/100</f>
        <v>9.13</v>
      </c>
    </row>
    <row r="25" spans="1:20" ht="24.75" customHeight="1" thickBot="1" thickTop="1">
      <c r="A25" s="2"/>
      <c r="B25" s="72"/>
      <c r="C25" s="17">
        <f>F23</f>
        <v>6</v>
      </c>
      <c r="D25" s="17">
        <f>E23</f>
        <v>2</v>
      </c>
      <c r="E25" s="72"/>
      <c r="F25" s="72"/>
      <c r="G25" s="17">
        <v>8</v>
      </c>
      <c r="H25" s="17">
        <v>0</v>
      </c>
      <c r="I25" s="17">
        <v>4</v>
      </c>
      <c r="J25" s="17">
        <v>2</v>
      </c>
      <c r="K25" s="17">
        <v>0</v>
      </c>
      <c r="L25" s="17">
        <v>1</v>
      </c>
      <c r="M25" s="72"/>
      <c r="N25" s="72"/>
      <c r="O25" s="72"/>
      <c r="P25" s="72"/>
      <c r="Q25" s="72"/>
      <c r="R25" s="65"/>
      <c r="S25" s="54"/>
      <c r="T25" s="64"/>
    </row>
    <row r="26" spans="1:20" ht="24.75" customHeight="1" thickBot="1" thickTop="1">
      <c r="A26" s="2"/>
      <c r="B26" s="68" t="s">
        <v>28</v>
      </c>
      <c r="C26" s="63" t="str">
        <f>IF(C27&gt;D27,"○",IF(C27=D27,"△",IF(C27&lt;D27,"×")))</f>
        <v>×</v>
      </c>
      <c r="D26" s="63"/>
      <c r="E26" s="63" t="str">
        <f>IF(E27&gt;F27,"○",IF(E27=F27,"△",IF(E27&lt;F27,"×")))</f>
        <v>×</v>
      </c>
      <c r="F26" s="63"/>
      <c r="G26" s="63" t="s">
        <v>9</v>
      </c>
      <c r="H26" s="63"/>
      <c r="I26" s="63" t="str">
        <f>IF(I27&gt;J27,"○",IF(I27=J27,"△",IF(I27&lt;J27,"×")))</f>
        <v>×</v>
      </c>
      <c r="J26" s="63"/>
      <c r="K26" s="63" t="str">
        <f>IF(K27&gt;L27,"○",IF(K27=L27,"△",IF(K27&lt;L27,"×")))</f>
        <v>×</v>
      </c>
      <c r="L26" s="63"/>
      <c r="M26" s="63">
        <f>COUNTIF(C26:K26,"○")*3+COUNTIF(C26:K26,"△")</f>
        <v>0</v>
      </c>
      <c r="N26" s="63">
        <f>C27+I27+E27+K27</f>
        <v>0</v>
      </c>
      <c r="O26" s="63">
        <f>D27+J27+F27+L27</f>
        <v>25</v>
      </c>
      <c r="P26" s="63">
        <f>N26-O26</f>
        <v>-25</v>
      </c>
      <c r="Q26" s="63">
        <f>RANK(T26,T22:T31)</f>
        <v>5</v>
      </c>
      <c r="R26" s="65"/>
      <c r="S26" s="54"/>
      <c r="T26" s="64">
        <f>M26+(P26)/100</f>
        <v>-0.25</v>
      </c>
    </row>
    <row r="27" spans="1:20" ht="24.75" customHeight="1" thickBot="1" thickTop="1">
      <c r="A27" s="2"/>
      <c r="B27" s="69"/>
      <c r="C27" s="12">
        <f>H23</f>
        <v>0</v>
      </c>
      <c r="D27" s="12">
        <f>G23</f>
        <v>5</v>
      </c>
      <c r="E27" s="12">
        <f>H25</f>
        <v>0</v>
      </c>
      <c r="F27" s="12">
        <f>G25</f>
        <v>8</v>
      </c>
      <c r="G27" s="63"/>
      <c r="H27" s="63"/>
      <c r="I27" s="12">
        <v>0</v>
      </c>
      <c r="J27" s="12">
        <v>5</v>
      </c>
      <c r="K27" s="12">
        <v>0</v>
      </c>
      <c r="L27" s="12">
        <v>7</v>
      </c>
      <c r="M27" s="63"/>
      <c r="N27" s="63"/>
      <c r="O27" s="63"/>
      <c r="P27" s="63"/>
      <c r="Q27" s="63"/>
      <c r="R27" s="65"/>
      <c r="S27" s="54"/>
      <c r="T27" s="64"/>
    </row>
    <row r="28" spans="1:20" ht="24.75" customHeight="1" thickBot="1" thickTop="1">
      <c r="A28" s="2"/>
      <c r="B28" s="63" t="s">
        <v>29</v>
      </c>
      <c r="C28" s="63" t="str">
        <f>IF(C29&gt;D29,"○",IF(C29=D29,"△",IF(C29&lt;D29,"×")))</f>
        <v>○</v>
      </c>
      <c r="D28" s="63"/>
      <c r="E28" s="63" t="str">
        <f>IF(E29&gt;F29,"○",IF(E29=F29,"△",IF(E29&lt;F29,"×")))</f>
        <v>×</v>
      </c>
      <c r="F28" s="63"/>
      <c r="G28" s="63" t="str">
        <f>IF(G29&gt;H29,"○",IF(G29=H29,"△",IF(G29&lt;H29,"×")))</f>
        <v>○</v>
      </c>
      <c r="H28" s="63"/>
      <c r="I28" s="63" t="s">
        <v>9</v>
      </c>
      <c r="J28" s="63"/>
      <c r="K28" s="63" t="str">
        <f>IF(K29&gt;L29,"○",IF(K29=L29,"△",IF(K29&lt;L29,"×")))</f>
        <v>×</v>
      </c>
      <c r="L28" s="63"/>
      <c r="M28" s="63">
        <f>COUNTIF(C28:K28,"○")*3+COUNTIF(C28:K28,"△")</f>
        <v>6</v>
      </c>
      <c r="N28" s="63">
        <f>G29+C29+E29+K29</f>
        <v>13</v>
      </c>
      <c r="O28" s="63">
        <f>H29+D29+F29+L29</f>
        <v>6</v>
      </c>
      <c r="P28" s="63">
        <f>N28-O28</f>
        <v>7</v>
      </c>
      <c r="Q28" s="63">
        <f>RANK(T28,T22:T31)</f>
        <v>3</v>
      </c>
      <c r="R28" s="65"/>
      <c r="S28" s="54"/>
      <c r="T28" s="64">
        <f>M28+(P28)/100</f>
        <v>6.07</v>
      </c>
    </row>
    <row r="29" spans="1:20" ht="24.75" customHeight="1" thickBot="1" thickTop="1">
      <c r="A29" s="2"/>
      <c r="B29" s="63"/>
      <c r="C29" s="12">
        <f>J23</f>
        <v>6</v>
      </c>
      <c r="D29" s="12">
        <f>I23</f>
        <v>0</v>
      </c>
      <c r="E29" s="12">
        <f>J25</f>
        <v>2</v>
      </c>
      <c r="F29" s="12">
        <f>I25</f>
        <v>4</v>
      </c>
      <c r="G29" s="12">
        <f>J27</f>
        <v>5</v>
      </c>
      <c r="H29" s="12">
        <f>I27</f>
        <v>0</v>
      </c>
      <c r="I29" s="63"/>
      <c r="J29" s="63"/>
      <c r="K29" s="12">
        <v>0</v>
      </c>
      <c r="L29" s="12">
        <v>2</v>
      </c>
      <c r="M29" s="63"/>
      <c r="N29" s="63"/>
      <c r="O29" s="63"/>
      <c r="P29" s="63"/>
      <c r="Q29" s="63"/>
      <c r="R29" s="65"/>
      <c r="S29" s="54"/>
      <c r="T29" s="64"/>
    </row>
    <row r="30" spans="1:20" ht="24.75" customHeight="1" thickBot="1" thickTop="1">
      <c r="A30" s="70"/>
      <c r="B30" s="71" t="s">
        <v>15</v>
      </c>
      <c r="C30" s="71" t="str">
        <f>IF(C31&gt;D31,"○",IF(C31=D31,"△",IF(C31&lt;D31,"×")))</f>
        <v>○</v>
      </c>
      <c r="D30" s="71"/>
      <c r="E30" s="71" t="str">
        <f>IF(E31&gt;F31,"○",IF(E31=F31,"△",IF(E31&lt;F31,"×")))</f>
        <v>○</v>
      </c>
      <c r="F30" s="71"/>
      <c r="G30" s="71" t="str">
        <f>IF(G31&gt;H31,"○",IF(G31=H31,"△",IF(G31&lt;H31,"×")))</f>
        <v>○</v>
      </c>
      <c r="H30" s="71"/>
      <c r="I30" s="71" t="str">
        <f>IF(I31&gt;J31,"○",IF(I31=J31,"△",IF(I31&lt;J31,"×")))</f>
        <v>○</v>
      </c>
      <c r="J30" s="71"/>
      <c r="K30" s="71" t="s">
        <v>9</v>
      </c>
      <c r="L30" s="71"/>
      <c r="M30" s="71">
        <f>COUNTIF(C30:K30,"○")*3+COUNTIF(C30:K30,"△")</f>
        <v>12</v>
      </c>
      <c r="N30" s="71">
        <f>G31+I31+E31+C31</f>
        <v>13</v>
      </c>
      <c r="O30" s="71">
        <f>H31+J31+F31+D31</f>
        <v>0</v>
      </c>
      <c r="P30" s="71">
        <f>N30-O30</f>
        <v>13</v>
      </c>
      <c r="Q30" s="71">
        <f>RANK(T30,T22:T31)</f>
        <v>1</v>
      </c>
      <c r="R30" s="65"/>
      <c r="S30" s="54"/>
      <c r="T30" s="64">
        <f>M30+(P30)/100</f>
        <v>12.13</v>
      </c>
    </row>
    <row r="31" spans="1:20" ht="24.75" customHeight="1" thickBot="1" thickTop="1">
      <c r="A31" s="70"/>
      <c r="B31" s="71"/>
      <c r="C31" s="18">
        <f>L23</f>
        <v>3</v>
      </c>
      <c r="D31" s="18">
        <f>K23</f>
        <v>0</v>
      </c>
      <c r="E31" s="18">
        <f>L25</f>
        <v>1</v>
      </c>
      <c r="F31" s="18">
        <f>K25</f>
        <v>0</v>
      </c>
      <c r="G31" s="18">
        <f>L27</f>
        <v>7</v>
      </c>
      <c r="H31" s="18">
        <f>K27</f>
        <v>0</v>
      </c>
      <c r="I31" s="18">
        <f>L29</f>
        <v>2</v>
      </c>
      <c r="J31" s="18">
        <f>K29</f>
        <v>0</v>
      </c>
      <c r="K31" s="71"/>
      <c r="L31" s="71"/>
      <c r="M31" s="71"/>
      <c r="N31" s="71"/>
      <c r="O31" s="71"/>
      <c r="P31" s="71"/>
      <c r="Q31" s="71"/>
      <c r="R31" s="65"/>
      <c r="S31" s="54"/>
      <c r="T31" s="64"/>
    </row>
    <row r="32" spans="1:20" ht="24.75" customHeight="1" thickTop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4"/>
      <c r="T32" s="64"/>
    </row>
    <row r="33" spans="1:20" ht="24.75" customHeight="1">
      <c r="A33" s="2"/>
      <c r="B33" s="66" t="s">
        <v>62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2"/>
      <c r="S33" s="54"/>
      <c r="T33" s="64"/>
    </row>
    <row r="34" spans="1:20" ht="24.75" customHeight="1" thickBot="1">
      <c r="A34" s="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2"/>
      <c r="S34" s="54"/>
      <c r="T34" s="64"/>
    </row>
    <row r="35" spans="1:20" ht="24.75" customHeight="1" thickBot="1" thickTop="1">
      <c r="A35" s="2"/>
      <c r="B35" s="12" t="s">
        <v>30</v>
      </c>
      <c r="C35" s="63" t="str">
        <f>B36</f>
        <v>中国分LWFC</v>
      </c>
      <c r="D35" s="63"/>
      <c r="E35" s="63" t="str">
        <f>B38</f>
        <v>南市川JFC</v>
      </c>
      <c r="F35" s="63"/>
      <c r="G35" s="63" t="str">
        <f>B40</f>
        <v>市川MFC</v>
      </c>
      <c r="H35" s="63"/>
      <c r="I35" s="63" t="str">
        <f>B42</f>
        <v>柏井SC</v>
      </c>
      <c r="J35" s="63"/>
      <c r="K35" s="63" t="str">
        <f>B44</f>
        <v>行徳SC</v>
      </c>
      <c r="L35" s="63"/>
      <c r="M35" s="12" t="s">
        <v>4</v>
      </c>
      <c r="N35" s="12" t="s">
        <v>3</v>
      </c>
      <c r="O35" s="12" t="s">
        <v>2</v>
      </c>
      <c r="P35" s="12" t="s">
        <v>1</v>
      </c>
      <c r="Q35" s="12" t="s">
        <v>0</v>
      </c>
      <c r="R35" s="2"/>
      <c r="S35" s="54"/>
      <c r="T35" s="64"/>
    </row>
    <row r="36" spans="1:20" ht="24.75" customHeight="1" thickBot="1" thickTop="1">
      <c r="A36" s="70"/>
      <c r="B36" s="63" t="s">
        <v>31</v>
      </c>
      <c r="C36" s="63" t="s">
        <v>8</v>
      </c>
      <c r="D36" s="63"/>
      <c r="E36" s="63" t="str">
        <f>IF(E37&gt;F37,"○",IF(E37=F37,"△",IF(E37&lt;F37,"×")))</f>
        <v>×</v>
      </c>
      <c r="F36" s="63"/>
      <c r="G36" s="63" t="str">
        <f>IF(G37&gt;H37,"○",IF(G37=H37,"△",IF(G37&lt;H37,"×")))</f>
        <v>×</v>
      </c>
      <c r="H36" s="63"/>
      <c r="I36" s="63" t="str">
        <f>IF(I37&gt;J37,"○",IF(I37=J37,"△",IF(I37&lt;J37,"×")))</f>
        <v>×</v>
      </c>
      <c r="J36" s="63"/>
      <c r="K36" s="63" t="str">
        <f>IF(K37&gt;L37,"○",IF(K37=L37,"△",IF(K37&lt;L37,"×")))</f>
        <v>△</v>
      </c>
      <c r="L36" s="63"/>
      <c r="M36" s="63">
        <f>COUNTIF(E36:K36,"○")*3+COUNTIF(E36:K36,"△")</f>
        <v>1</v>
      </c>
      <c r="N36" s="63">
        <f>G37+I37+E37+K37</f>
        <v>1</v>
      </c>
      <c r="O36" s="63">
        <f>H37+J37+F37+L37</f>
        <v>5</v>
      </c>
      <c r="P36" s="63">
        <f>N36-O36</f>
        <v>-4</v>
      </c>
      <c r="Q36" s="63">
        <f>RANK(T36,T36:T45)</f>
        <v>5</v>
      </c>
      <c r="R36" s="65"/>
      <c r="S36" s="54"/>
      <c r="T36" s="64">
        <f>M36+(P36)/100</f>
        <v>0.96</v>
      </c>
    </row>
    <row r="37" spans="1:20" ht="24.75" customHeight="1" thickBot="1" thickTop="1">
      <c r="A37" s="70"/>
      <c r="B37" s="63"/>
      <c r="C37" s="63"/>
      <c r="D37" s="63"/>
      <c r="E37" s="12">
        <v>0</v>
      </c>
      <c r="F37" s="12">
        <v>2</v>
      </c>
      <c r="G37" s="12">
        <v>0</v>
      </c>
      <c r="H37" s="12">
        <v>1</v>
      </c>
      <c r="I37" s="12">
        <v>0</v>
      </c>
      <c r="J37" s="12">
        <v>1</v>
      </c>
      <c r="K37" s="12">
        <v>1</v>
      </c>
      <c r="L37" s="12">
        <v>1</v>
      </c>
      <c r="M37" s="63"/>
      <c r="N37" s="63"/>
      <c r="O37" s="63"/>
      <c r="P37" s="63"/>
      <c r="Q37" s="63"/>
      <c r="R37" s="65"/>
      <c r="S37" s="54"/>
      <c r="T37" s="64"/>
    </row>
    <row r="38" spans="1:20" ht="24.75" customHeight="1" thickBot="1" thickTop="1">
      <c r="A38" s="2"/>
      <c r="B38" s="71" t="s">
        <v>32</v>
      </c>
      <c r="C38" s="71" t="str">
        <f>IF(C39&gt;D39,"○",IF(C39=D39,"△",IF(C39&lt;D39,"×")))</f>
        <v>○</v>
      </c>
      <c r="D38" s="71"/>
      <c r="E38" s="71" t="s">
        <v>8</v>
      </c>
      <c r="F38" s="71"/>
      <c r="G38" s="71" t="str">
        <f>IF(G39&gt;H39,"○",IF(G39=H39,"△",IF(G39&lt;H39,"×")))</f>
        <v>○</v>
      </c>
      <c r="H38" s="71"/>
      <c r="I38" s="71" t="str">
        <f>IF(I39&gt;J39,"○",IF(I39=J39,"△",IF(I39&lt;J39,"×")))</f>
        <v>○</v>
      </c>
      <c r="J38" s="71"/>
      <c r="K38" s="71" t="str">
        <f>IF(K39&gt;L39,"○",IF(K39=L39,"△",IF(K39&lt;L39,"×")))</f>
        <v>○</v>
      </c>
      <c r="L38" s="71"/>
      <c r="M38" s="71">
        <f>COUNTIF(C38:K38,"○")*3+COUNTIF(C38:K38,"△")</f>
        <v>12</v>
      </c>
      <c r="N38" s="71">
        <f>G39+I39+C39+K39</f>
        <v>10</v>
      </c>
      <c r="O38" s="71">
        <f>H39+J39+D39+L39</f>
        <v>0</v>
      </c>
      <c r="P38" s="71">
        <f>N38-O38</f>
        <v>10</v>
      </c>
      <c r="Q38" s="71">
        <f>RANK(T38,T36:T45)</f>
        <v>1</v>
      </c>
      <c r="R38" s="65"/>
      <c r="S38" s="54"/>
      <c r="T38" s="64">
        <f>M38+(P38)/100</f>
        <v>12.1</v>
      </c>
    </row>
    <row r="39" spans="1:20" ht="24.75" customHeight="1" thickBot="1" thickTop="1">
      <c r="A39" s="2"/>
      <c r="B39" s="71"/>
      <c r="C39" s="18">
        <f>F37</f>
        <v>2</v>
      </c>
      <c r="D39" s="18">
        <f>E37</f>
        <v>0</v>
      </c>
      <c r="E39" s="71"/>
      <c r="F39" s="71"/>
      <c r="G39" s="18">
        <v>1</v>
      </c>
      <c r="H39" s="18">
        <v>0</v>
      </c>
      <c r="I39" s="18">
        <v>5</v>
      </c>
      <c r="J39" s="18">
        <v>0</v>
      </c>
      <c r="K39" s="18">
        <v>2</v>
      </c>
      <c r="L39" s="18">
        <v>0</v>
      </c>
      <c r="M39" s="71"/>
      <c r="N39" s="71"/>
      <c r="O39" s="71"/>
      <c r="P39" s="71"/>
      <c r="Q39" s="71"/>
      <c r="R39" s="65"/>
      <c r="S39" s="54"/>
      <c r="T39" s="64"/>
    </row>
    <row r="40" spans="1:20" ht="24.75" customHeight="1" thickBot="1" thickTop="1">
      <c r="A40" s="2"/>
      <c r="B40" s="68" t="s">
        <v>33</v>
      </c>
      <c r="C40" s="63" t="str">
        <f>IF(C41&gt;D41,"○",IF(C41=D41,"△",IF(C41&lt;D41,"×")))</f>
        <v>○</v>
      </c>
      <c r="D40" s="63"/>
      <c r="E40" s="63" t="str">
        <f>IF(E41&gt;F41,"○",IF(E41=F41,"△",IF(E41&lt;F41,"×")))</f>
        <v>×</v>
      </c>
      <c r="F40" s="63"/>
      <c r="G40" s="63" t="s">
        <v>8</v>
      </c>
      <c r="H40" s="63"/>
      <c r="I40" s="63" t="str">
        <f>IF(I41&gt;J41,"○",IF(I41=J41,"△",IF(I41&lt;J41,"×")))</f>
        <v>×</v>
      </c>
      <c r="J40" s="63"/>
      <c r="K40" s="63" t="str">
        <f>IF(K41&gt;L41,"○",IF(K41=L41,"△",IF(K41&lt;L41,"×")))</f>
        <v>×</v>
      </c>
      <c r="L40" s="63"/>
      <c r="M40" s="63">
        <f>COUNTIF(C40:K40,"○")*3+COUNTIF(C40:K40,"△")</f>
        <v>3</v>
      </c>
      <c r="N40" s="63">
        <f>C41+I41+E41+K41</f>
        <v>1</v>
      </c>
      <c r="O40" s="63">
        <f>D41+J41+F41+L41</f>
        <v>3</v>
      </c>
      <c r="P40" s="63">
        <f>N40-O40</f>
        <v>-2</v>
      </c>
      <c r="Q40" s="63">
        <f>RANK(T40,T36:T45)</f>
        <v>4</v>
      </c>
      <c r="R40" s="65"/>
      <c r="S40" s="54"/>
      <c r="T40" s="64">
        <f>M40+(P40)/100</f>
        <v>2.98</v>
      </c>
    </row>
    <row r="41" spans="1:20" ht="24.75" customHeight="1" thickBot="1" thickTop="1">
      <c r="A41" s="2"/>
      <c r="B41" s="69"/>
      <c r="C41" s="12">
        <f>H37</f>
        <v>1</v>
      </c>
      <c r="D41" s="12">
        <f>G37</f>
        <v>0</v>
      </c>
      <c r="E41" s="12">
        <f>H39</f>
        <v>0</v>
      </c>
      <c r="F41" s="12">
        <f>G39</f>
        <v>1</v>
      </c>
      <c r="G41" s="63"/>
      <c r="H41" s="63"/>
      <c r="I41" s="12">
        <v>0</v>
      </c>
      <c r="J41" s="12">
        <v>1</v>
      </c>
      <c r="K41" s="12">
        <v>0</v>
      </c>
      <c r="L41" s="12">
        <v>1</v>
      </c>
      <c r="M41" s="63"/>
      <c r="N41" s="63"/>
      <c r="O41" s="63"/>
      <c r="P41" s="63"/>
      <c r="Q41" s="63"/>
      <c r="R41" s="65"/>
      <c r="S41" s="54"/>
      <c r="T41" s="64"/>
    </row>
    <row r="42" spans="1:20" ht="24.75" customHeight="1" thickBot="1" thickTop="1">
      <c r="A42" s="2"/>
      <c r="B42" s="63" t="s">
        <v>34</v>
      </c>
      <c r="C42" s="63" t="str">
        <f>IF(C43&gt;D43,"○",IF(C43=D43,"△",IF(C43&lt;D43,"×")))</f>
        <v>○</v>
      </c>
      <c r="D42" s="63"/>
      <c r="E42" s="63" t="str">
        <f>IF(E43&gt;F43,"○",IF(E43=F43,"△",IF(E43&lt;F43,"×")))</f>
        <v>×</v>
      </c>
      <c r="F42" s="63"/>
      <c r="G42" s="63" t="str">
        <f>IF(G43&gt;H43,"○",IF(G43=H43,"△",IF(G43&lt;H43,"×")))</f>
        <v>○</v>
      </c>
      <c r="H42" s="63"/>
      <c r="I42" s="63" t="s">
        <v>8</v>
      </c>
      <c r="J42" s="63"/>
      <c r="K42" s="63" t="str">
        <f>IF(K43&gt;L43,"○",IF(K43=L43,"△",IF(K43&lt;L43,"×")))</f>
        <v>×</v>
      </c>
      <c r="L42" s="63"/>
      <c r="M42" s="63">
        <f>COUNTIF(C42:K42,"○")*3+COUNTIF(C42:K42,"△")</f>
        <v>6</v>
      </c>
      <c r="N42" s="63">
        <f>G43+C43+E43+K43</f>
        <v>2</v>
      </c>
      <c r="O42" s="63">
        <f>H43+D43+F43+L43</f>
        <v>10</v>
      </c>
      <c r="P42" s="63">
        <f>N42-O42</f>
        <v>-8</v>
      </c>
      <c r="Q42" s="63">
        <f>RANK(T42,T36:T45)</f>
        <v>3</v>
      </c>
      <c r="R42" s="65"/>
      <c r="S42" s="54"/>
      <c r="T42" s="64">
        <f>M42+(P42)/100</f>
        <v>5.92</v>
      </c>
    </row>
    <row r="43" spans="1:20" ht="24.75" customHeight="1" thickBot="1" thickTop="1">
      <c r="A43" s="2"/>
      <c r="B43" s="63"/>
      <c r="C43" s="12">
        <f>J37</f>
        <v>1</v>
      </c>
      <c r="D43" s="12">
        <f>I37</f>
        <v>0</v>
      </c>
      <c r="E43" s="12">
        <f>J39</f>
        <v>0</v>
      </c>
      <c r="F43" s="12">
        <f>I39</f>
        <v>5</v>
      </c>
      <c r="G43" s="12">
        <f>J41</f>
        <v>1</v>
      </c>
      <c r="H43" s="12">
        <f>I41</f>
        <v>0</v>
      </c>
      <c r="I43" s="63"/>
      <c r="J43" s="63"/>
      <c r="K43" s="12">
        <v>0</v>
      </c>
      <c r="L43" s="12">
        <v>5</v>
      </c>
      <c r="M43" s="63"/>
      <c r="N43" s="63"/>
      <c r="O43" s="63"/>
      <c r="P43" s="63"/>
      <c r="Q43" s="63"/>
      <c r="R43" s="65"/>
      <c r="S43" s="54"/>
      <c r="T43" s="64"/>
    </row>
    <row r="44" spans="1:20" ht="24.75" customHeight="1" thickBot="1" thickTop="1">
      <c r="A44" s="2"/>
      <c r="B44" s="72" t="s">
        <v>12</v>
      </c>
      <c r="C44" s="72" t="str">
        <f>IF(C45&gt;D45,"○",IF(C45=D45,"△",IF(C45&lt;D45,"×")))</f>
        <v>△</v>
      </c>
      <c r="D44" s="72"/>
      <c r="E44" s="72" t="str">
        <f>IF(E45&gt;F45,"○",IF(E45=F45,"△",IF(E45&lt;F45,"×")))</f>
        <v>×</v>
      </c>
      <c r="F44" s="72"/>
      <c r="G44" s="72" t="str">
        <f>IF(G45&gt;H45,"○",IF(G45=H45,"△",IF(G45&lt;H45,"×")))</f>
        <v>○</v>
      </c>
      <c r="H44" s="72"/>
      <c r="I44" s="72" t="str">
        <f>IF(I45&gt;J45,"○",IF(I45=J45,"△",IF(I45&lt;J45,"×")))</f>
        <v>○</v>
      </c>
      <c r="J44" s="72"/>
      <c r="K44" s="72" t="s">
        <v>8</v>
      </c>
      <c r="L44" s="72"/>
      <c r="M44" s="72">
        <f>COUNTIF(C44:K44,"○")*3+COUNTIF(C44:K44,"△")</f>
        <v>7</v>
      </c>
      <c r="N44" s="72">
        <f>G45+I45+E45+C45</f>
        <v>7</v>
      </c>
      <c r="O44" s="72">
        <f>H45+J45+F45+D45</f>
        <v>3</v>
      </c>
      <c r="P44" s="72">
        <f>N44-O44</f>
        <v>4</v>
      </c>
      <c r="Q44" s="72">
        <f>RANK(T44,T36:T45)</f>
        <v>2</v>
      </c>
      <c r="R44" s="7"/>
      <c r="S44" s="54"/>
      <c r="T44" s="64">
        <f>M44+(P44)/100</f>
        <v>7.04</v>
      </c>
    </row>
    <row r="45" spans="1:20" ht="24.75" customHeight="1" thickBot="1" thickTop="1">
      <c r="A45" s="2"/>
      <c r="B45" s="72"/>
      <c r="C45" s="17">
        <f>L37</f>
        <v>1</v>
      </c>
      <c r="D45" s="17">
        <f>K37</f>
        <v>1</v>
      </c>
      <c r="E45" s="17">
        <f>L39</f>
        <v>0</v>
      </c>
      <c r="F45" s="17">
        <f>K39</f>
        <v>2</v>
      </c>
      <c r="G45" s="17">
        <f>L41</f>
        <v>1</v>
      </c>
      <c r="H45" s="17">
        <f>K41</f>
        <v>0</v>
      </c>
      <c r="I45" s="17">
        <f>L43</f>
        <v>5</v>
      </c>
      <c r="J45" s="17">
        <f>K43</f>
        <v>0</v>
      </c>
      <c r="K45" s="72"/>
      <c r="L45" s="72"/>
      <c r="M45" s="72"/>
      <c r="N45" s="72"/>
      <c r="O45" s="72"/>
      <c r="P45" s="72"/>
      <c r="Q45" s="72"/>
      <c r="R45" s="7"/>
      <c r="S45" s="54"/>
      <c r="T45" s="64"/>
    </row>
    <row r="46" spans="1:20" ht="24.75" customHeight="1" thickTop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54"/>
      <c r="T46" s="64"/>
    </row>
    <row r="47" spans="1:20" ht="24.75" customHeight="1">
      <c r="A47" s="2"/>
      <c r="B47" s="66" t="s">
        <v>63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2"/>
      <c r="S47" s="54"/>
      <c r="T47" s="64"/>
    </row>
    <row r="48" spans="1:20" ht="24.75" customHeight="1" thickBot="1">
      <c r="A48" s="2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2"/>
      <c r="S48" s="54"/>
      <c r="T48" s="64"/>
    </row>
    <row r="49" spans="1:20" ht="24.75" customHeight="1" thickBot="1" thickTop="1">
      <c r="A49" s="2"/>
      <c r="B49" s="12" t="s">
        <v>35</v>
      </c>
      <c r="C49" s="63" t="str">
        <f>B50</f>
        <v>中山FC</v>
      </c>
      <c r="D49" s="63"/>
      <c r="E49" s="63" t="str">
        <f>B52</f>
        <v>市川真間DSCレッド</v>
      </c>
      <c r="F49" s="63"/>
      <c r="G49" s="63" t="str">
        <f>B54</f>
        <v>塩浜SC</v>
      </c>
      <c r="H49" s="63"/>
      <c r="I49" s="63" t="str">
        <f>B56</f>
        <v>信篤FC</v>
      </c>
      <c r="J49" s="63"/>
      <c r="K49" s="63" t="str">
        <f>B58</f>
        <v>妙典キッカーズ</v>
      </c>
      <c r="L49" s="63"/>
      <c r="M49" s="12" t="s">
        <v>4</v>
      </c>
      <c r="N49" s="12" t="s">
        <v>3</v>
      </c>
      <c r="O49" s="12" t="s">
        <v>2</v>
      </c>
      <c r="P49" s="12" t="s">
        <v>1</v>
      </c>
      <c r="Q49" s="12" t="s">
        <v>0</v>
      </c>
      <c r="R49" s="2"/>
      <c r="S49" s="54"/>
      <c r="T49" s="64"/>
    </row>
    <row r="50" spans="1:20" ht="24.75" customHeight="1" thickBot="1" thickTop="1">
      <c r="A50" s="2"/>
      <c r="B50" s="72" t="s">
        <v>36</v>
      </c>
      <c r="C50" s="72" t="s">
        <v>7</v>
      </c>
      <c r="D50" s="72"/>
      <c r="E50" s="72" t="str">
        <f>IF(E51&gt;F51,"○",IF(E51=F51,"△",IF(E51&lt;F51,"×")))</f>
        <v>△</v>
      </c>
      <c r="F50" s="72"/>
      <c r="G50" s="72" t="str">
        <f>IF(G51&gt;H51,"○",IF(G51=H51,"△",IF(G51&lt;H51,"×")))</f>
        <v>○</v>
      </c>
      <c r="H50" s="72"/>
      <c r="I50" s="72" t="str">
        <f>IF(I51&gt;J51,"○",IF(I51=J51,"△",IF(I51&lt;J51,"×")))</f>
        <v>○</v>
      </c>
      <c r="J50" s="72"/>
      <c r="K50" s="72" t="str">
        <f>IF(K51&gt;L51,"○",IF(K51=L51,"△",IF(K51&lt;L51,"×")))</f>
        <v>○</v>
      </c>
      <c r="L50" s="72"/>
      <c r="M50" s="72">
        <f>COUNTIF(E50:K50,"○")*3+COUNTIF(E50:K50,"△")</f>
        <v>10</v>
      </c>
      <c r="N50" s="72">
        <f>G51+I51+E51+K51</f>
        <v>10</v>
      </c>
      <c r="O50" s="72">
        <f>H51+J51+F51+L51</f>
        <v>0</v>
      </c>
      <c r="P50" s="72">
        <f>N50-O50</f>
        <v>10</v>
      </c>
      <c r="Q50" s="72">
        <f>RANK(T50,T50:T59)</f>
        <v>2</v>
      </c>
      <c r="R50" s="65"/>
      <c r="S50" s="54"/>
      <c r="T50" s="64">
        <f>M50+(P50)/100</f>
        <v>10.1</v>
      </c>
    </row>
    <row r="51" spans="1:20" ht="24.75" customHeight="1" thickBot="1" thickTop="1">
      <c r="A51" s="2"/>
      <c r="B51" s="72"/>
      <c r="C51" s="72"/>
      <c r="D51" s="72"/>
      <c r="E51" s="17">
        <v>0</v>
      </c>
      <c r="F51" s="17">
        <v>0</v>
      </c>
      <c r="G51" s="17">
        <v>3</v>
      </c>
      <c r="H51" s="17">
        <v>0</v>
      </c>
      <c r="I51" s="17">
        <v>3</v>
      </c>
      <c r="J51" s="17">
        <v>0</v>
      </c>
      <c r="K51" s="17">
        <v>4</v>
      </c>
      <c r="L51" s="17">
        <v>0</v>
      </c>
      <c r="M51" s="72"/>
      <c r="N51" s="72"/>
      <c r="O51" s="72"/>
      <c r="P51" s="72"/>
      <c r="Q51" s="72"/>
      <c r="R51" s="65"/>
      <c r="S51" s="54"/>
      <c r="T51" s="64"/>
    </row>
    <row r="52" spans="1:20" ht="24.75" customHeight="1" thickBot="1" thickTop="1">
      <c r="A52" s="2"/>
      <c r="B52" s="71" t="s">
        <v>38</v>
      </c>
      <c r="C52" s="71" t="str">
        <f>IF(C53&gt;D53,"○",IF(C53=D53,"△",IF(C53&lt;D53,"×")))</f>
        <v>△</v>
      </c>
      <c r="D52" s="71"/>
      <c r="E52" s="71" t="s">
        <v>7</v>
      </c>
      <c r="F52" s="71"/>
      <c r="G52" s="71" t="str">
        <f>IF(G53&gt;H53,"○",IF(G53=H53,"△",IF(G53&lt;H53,"×")))</f>
        <v>○</v>
      </c>
      <c r="H52" s="71"/>
      <c r="I52" s="71" t="str">
        <f>IF(I53&gt;J53,"○",IF(I53=J53,"△",IF(I53&lt;J53,"×")))</f>
        <v>○</v>
      </c>
      <c r="J52" s="71"/>
      <c r="K52" s="71" t="str">
        <f>IF(K53&gt;L53,"○",IF(K53=L53,"△",IF(K53&lt;L53,"×")))</f>
        <v>○</v>
      </c>
      <c r="L52" s="71"/>
      <c r="M52" s="71">
        <f>COUNTIF(C52:K52,"○")*3+COUNTIF(C52:K52,"△")</f>
        <v>10</v>
      </c>
      <c r="N52" s="71">
        <f>G53+I53+C53+K53</f>
        <v>13</v>
      </c>
      <c r="O52" s="71">
        <f>H53+J53+D53+L53</f>
        <v>1</v>
      </c>
      <c r="P52" s="71">
        <f>N52-O52</f>
        <v>12</v>
      </c>
      <c r="Q52" s="71">
        <f>RANK(T52,T50:T59)</f>
        <v>1</v>
      </c>
      <c r="R52" s="65"/>
      <c r="S52" s="54"/>
      <c r="T52" s="64">
        <f>M52+(P52)/100</f>
        <v>10.12</v>
      </c>
    </row>
    <row r="53" spans="1:20" ht="24.75" customHeight="1" thickBot="1" thickTop="1">
      <c r="A53" s="2"/>
      <c r="B53" s="71"/>
      <c r="C53" s="18">
        <f>F51</f>
        <v>0</v>
      </c>
      <c r="D53" s="18">
        <f>E51</f>
        <v>0</v>
      </c>
      <c r="E53" s="71"/>
      <c r="F53" s="71"/>
      <c r="G53" s="18">
        <v>2</v>
      </c>
      <c r="H53" s="18">
        <v>1</v>
      </c>
      <c r="I53" s="18">
        <v>8</v>
      </c>
      <c r="J53" s="18">
        <v>0</v>
      </c>
      <c r="K53" s="18">
        <v>3</v>
      </c>
      <c r="L53" s="18">
        <v>0</v>
      </c>
      <c r="M53" s="71"/>
      <c r="N53" s="71"/>
      <c r="O53" s="71"/>
      <c r="P53" s="71"/>
      <c r="Q53" s="71"/>
      <c r="R53" s="65"/>
      <c r="S53" s="54"/>
      <c r="T53" s="64"/>
    </row>
    <row r="54" spans="1:20" ht="24.75" customHeight="1" thickBot="1" thickTop="1">
      <c r="A54" s="2"/>
      <c r="B54" s="68" t="s">
        <v>39</v>
      </c>
      <c r="C54" s="63" t="str">
        <f>IF(C55&gt;D55,"○",IF(C55=D55,"△",IF(C55&lt;D55,"×")))</f>
        <v>×</v>
      </c>
      <c r="D54" s="63"/>
      <c r="E54" s="63" t="str">
        <f>IF(E55&gt;F55,"○",IF(E55=F55,"△",IF(E55&lt;F55,"×")))</f>
        <v>×</v>
      </c>
      <c r="F54" s="63"/>
      <c r="G54" s="63" t="s">
        <v>7</v>
      </c>
      <c r="H54" s="63"/>
      <c r="I54" s="63" t="str">
        <f>IF(I55&gt;J55,"○",IF(I55=J55,"△",IF(I55&lt;J55,"×")))</f>
        <v>○</v>
      </c>
      <c r="J54" s="63"/>
      <c r="K54" s="63" t="str">
        <f>IF(K55&gt;L55,"○",IF(K55=L55,"△",IF(K55&lt;L55,"×")))</f>
        <v>△</v>
      </c>
      <c r="L54" s="63"/>
      <c r="M54" s="63">
        <f>COUNTIF(C54:K54,"○")*3+COUNTIF(C54:K54,"△")</f>
        <v>4</v>
      </c>
      <c r="N54" s="63">
        <f>C55+I55+E55+K55</f>
        <v>3</v>
      </c>
      <c r="O54" s="63">
        <f>D55+J55+F55+L55</f>
        <v>6</v>
      </c>
      <c r="P54" s="63">
        <f>N54-O54</f>
        <v>-3</v>
      </c>
      <c r="Q54" s="63">
        <f>RANK(T54,T50:T59)</f>
        <v>3</v>
      </c>
      <c r="R54" s="65"/>
      <c r="S54" s="54"/>
      <c r="T54" s="64">
        <f>M54+(P54)/100</f>
        <v>3.97</v>
      </c>
    </row>
    <row r="55" spans="1:20" ht="24.75" customHeight="1" thickBot="1" thickTop="1">
      <c r="A55" s="2"/>
      <c r="B55" s="69"/>
      <c r="C55" s="12">
        <f>H51</f>
        <v>0</v>
      </c>
      <c r="D55" s="12">
        <f>G51</f>
        <v>3</v>
      </c>
      <c r="E55" s="12">
        <f>H53</f>
        <v>1</v>
      </c>
      <c r="F55" s="12">
        <f>G53</f>
        <v>2</v>
      </c>
      <c r="G55" s="63"/>
      <c r="H55" s="63"/>
      <c r="I55" s="12">
        <v>1</v>
      </c>
      <c r="J55" s="12">
        <v>0</v>
      </c>
      <c r="K55" s="12">
        <v>1</v>
      </c>
      <c r="L55" s="12">
        <v>1</v>
      </c>
      <c r="M55" s="63"/>
      <c r="N55" s="63"/>
      <c r="O55" s="63"/>
      <c r="P55" s="63"/>
      <c r="Q55" s="63"/>
      <c r="R55" s="65"/>
      <c r="S55" s="54"/>
      <c r="T55" s="64"/>
    </row>
    <row r="56" spans="1:20" ht="24.75" customHeight="1" thickBot="1" thickTop="1">
      <c r="A56" s="70"/>
      <c r="B56" s="63" t="s">
        <v>37</v>
      </c>
      <c r="C56" s="63" t="str">
        <f>IF(C57&gt;D57,"○",IF(C57=D57,"△",IF(C57&lt;D57,"×")))</f>
        <v>×</v>
      </c>
      <c r="D56" s="63"/>
      <c r="E56" s="63" t="str">
        <f>IF(E57&gt;F57,"○",IF(E57=F57,"△",IF(E57&lt;F57,"×")))</f>
        <v>×</v>
      </c>
      <c r="F56" s="63"/>
      <c r="G56" s="63" t="str">
        <f>IF(G57&gt;H57,"○",IF(G57=H57,"△",IF(G57&lt;H57,"×")))</f>
        <v>×</v>
      </c>
      <c r="H56" s="63"/>
      <c r="I56" s="63" t="s">
        <v>7</v>
      </c>
      <c r="J56" s="63"/>
      <c r="K56" s="63" t="str">
        <f>IF(K57&gt;L57,"○",IF(K57=L57,"△",IF(K57&lt;L57,"×")))</f>
        <v>△</v>
      </c>
      <c r="L56" s="63"/>
      <c r="M56" s="63">
        <f>COUNTIF(C56:K56,"○")*3+COUNTIF(C56:K56,"△")</f>
        <v>1</v>
      </c>
      <c r="N56" s="63">
        <f>G57+C57+E57+K57</f>
        <v>1</v>
      </c>
      <c r="O56" s="63">
        <f>H57+D57+F57+L57</f>
        <v>13</v>
      </c>
      <c r="P56" s="63">
        <f>N56-O56</f>
        <v>-12</v>
      </c>
      <c r="Q56" s="63">
        <f>RANK(T56,T50:T59)</f>
        <v>5</v>
      </c>
      <c r="R56" s="65"/>
      <c r="S56" s="54"/>
      <c r="T56" s="64">
        <f>M56+(P56)/100</f>
        <v>0.88</v>
      </c>
    </row>
    <row r="57" spans="1:20" ht="24.75" customHeight="1" thickBot="1" thickTop="1">
      <c r="A57" s="70"/>
      <c r="B57" s="63"/>
      <c r="C57" s="12">
        <f>J51</f>
        <v>0</v>
      </c>
      <c r="D57" s="12">
        <f>I51</f>
        <v>3</v>
      </c>
      <c r="E57" s="12">
        <f>J53</f>
        <v>0</v>
      </c>
      <c r="F57" s="12">
        <f>I53</f>
        <v>8</v>
      </c>
      <c r="G57" s="12">
        <f>J55</f>
        <v>0</v>
      </c>
      <c r="H57" s="12">
        <f>I55</f>
        <v>1</v>
      </c>
      <c r="I57" s="63"/>
      <c r="J57" s="63"/>
      <c r="K57" s="12">
        <v>1</v>
      </c>
      <c r="L57" s="12">
        <v>1</v>
      </c>
      <c r="M57" s="63"/>
      <c r="N57" s="63"/>
      <c r="O57" s="63"/>
      <c r="P57" s="63"/>
      <c r="Q57" s="63"/>
      <c r="R57" s="65"/>
      <c r="S57" s="54"/>
      <c r="T57" s="64"/>
    </row>
    <row r="58" spans="1:20" ht="24.75" customHeight="1" thickBot="1" thickTop="1">
      <c r="A58" s="7"/>
      <c r="B58" s="63" t="s">
        <v>40</v>
      </c>
      <c r="C58" s="63" t="str">
        <f>IF(C59&gt;D59,"○",IF(C59=D59,"△",IF(C59&lt;D59,"×")))</f>
        <v>×</v>
      </c>
      <c r="D58" s="63"/>
      <c r="E58" s="63" t="str">
        <f>IF(E59&gt;F59,"○",IF(E59=F59,"△",IF(E59&lt;F59,"×")))</f>
        <v>×</v>
      </c>
      <c r="F58" s="63"/>
      <c r="G58" s="63" t="str">
        <f>IF(G59&gt;H59,"○",IF(G59=H59,"△",IF(G59&lt;H59,"×")))</f>
        <v>△</v>
      </c>
      <c r="H58" s="63"/>
      <c r="I58" s="63" t="str">
        <f>IF(I59&gt;J59,"○",IF(I59=J59,"△",IF(I59&lt;J59,"×")))</f>
        <v>△</v>
      </c>
      <c r="J58" s="63"/>
      <c r="K58" s="63" t="s">
        <v>7</v>
      </c>
      <c r="L58" s="63"/>
      <c r="M58" s="63">
        <f>COUNTIF(C58:K58,"○")*3+COUNTIF(C58:K58,"△")</f>
        <v>2</v>
      </c>
      <c r="N58" s="63">
        <f>G59+I59+E59+C59</f>
        <v>2</v>
      </c>
      <c r="O58" s="63">
        <f>H59+J59+F59+D59</f>
        <v>9</v>
      </c>
      <c r="P58" s="63">
        <f>N58-O58</f>
        <v>-7</v>
      </c>
      <c r="Q58" s="63">
        <f>RANK(T58,T50:T59)</f>
        <v>4</v>
      </c>
      <c r="R58" s="7"/>
      <c r="S58" s="54"/>
      <c r="T58" s="64">
        <f>M58+(P58)/100</f>
        <v>1.93</v>
      </c>
    </row>
    <row r="59" spans="1:20" ht="24.75" customHeight="1" thickBot="1" thickTop="1">
      <c r="A59" s="7"/>
      <c r="B59" s="63"/>
      <c r="C59" s="12">
        <f>L51</f>
        <v>0</v>
      </c>
      <c r="D59" s="12">
        <f>K51</f>
        <v>4</v>
      </c>
      <c r="E59" s="12">
        <f>L53</f>
        <v>0</v>
      </c>
      <c r="F59" s="12">
        <f>K53</f>
        <v>3</v>
      </c>
      <c r="G59" s="12">
        <f>L55</f>
        <v>1</v>
      </c>
      <c r="H59" s="12">
        <f>K55</f>
        <v>1</v>
      </c>
      <c r="I59" s="12">
        <f>L57</f>
        <v>1</v>
      </c>
      <c r="J59" s="12">
        <f>K57</f>
        <v>1</v>
      </c>
      <c r="K59" s="63"/>
      <c r="L59" s="63"/>
      <c r="M59" s="63"/>
      <c r="N59" s="63"/>
      <c r="O59" s="63"/>
      <c r="P59" s="63"/>
      <c r="Q59" s="63"/>
      <c r="R59" s="7"/>
      <c r="S59" s="54"/>
      <c r="T59" s="64"/>
    </row>
    <row r="60" spans="1:20" ht="24.75" customHeight="1" thickTop="1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7"/>
      <c r="S60" s="54"/>
      <c r="T60" s="53"/>
    </row>
    <row r="61" spans="1:20" ht="24.75" customHeight="1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7"/>
      <c r="S61" s="54"/>
      <c r="T61" s="53"/>
    </row>
    <row r="62" spans="1:20" ht="18.75" customHeight="1">
      <c r="A62" s="2"/>
      <c r="B62" s="74" t="str">
        <f>B2</f>
        <v>第3６回松木杯争奪少年サッカー大会予選リーグ結果（8月１９日・2０日）  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S62" s="54"/>
      <c r="T62" s="64"/>
    </row>
    <row r="63" spans="1:20" ht="18.75" customHeight="1">
      <c r="A63" s="2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S63" s="54"/>
      <c r="T63" s="64"/>
    </row>
    <row r="64" spans="1:20" ht="24.75" customHeight="1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7"/>
      <c r="S64" s="54"/>
      <c r="T64" s="64"/>
    </row>
    <row r="65" spans="1:20" ht="24.75" customHeight="1">
      <c r="A65" s="2"/>
      <c r="B65" s="66" t="s">
        <v>64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2"/>
      <c r="S65" s="54"/>
      <c r="T65" s="64"/>
    </row>
    <row r="66" spans="1:20" ht="24.75" customHeight="1" thickBot="1">
      <c r="A66" s="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2"/>
      <c r="S66" s="54"/>
      <c r="T66" s="64"/>
    </row>
    <row r="67" spans="1:20" ht="24.75" customHeight="1" thickBot="1" thickTop="1">
      <c r="A67" s="2"/>
      <c r="B67" s="12" t="s">
        <v>41</v>
      </c>
      <c r="C67" s="63" t="str">
        <f>B68</f>
        <v>市川中央LK</v>
      </c>
      <c r="D67" s="63"/>
      <c r="E67" s="63" t="str">
        <f>B70</f>
        <v>大柏SC</v>
      </c>
      <c r="F67" s="63"/>
      <c r="G67" s="63" t="str">
        <f>B72</f>
        <v>菅野FC</v>
      </c>
      <c r="H67" s="63"/>
      <c r="I67" s="63" t="str">
        <f>B74</f>
        <v>南行徳FC</v>
      </c>
      <c r="J67" s="63"/>
      <c r="K67" s="63" t="str">
        <f>B76</f>
        <v>高州SCホッパーズ</v>
      </c>
      <c r="L67" s="63"/>
      <c r="M67" s="12" t="s">
        <v>4</v>
      </c>
      <c r="N67" s="12" t="s">
        <v>3</v>
      </c>
      <c r="O67" s="12" t="s">
        <v>2</v>
      </c>
      <c r="P67" s="12" t="s">
        <v>1</v>
      </c>
      <c r="Q67" s="12" t="s">
        <v>0</v>
      </c>
      <c r="R67" s="2"/>
      <c r="S67" s="54"/>
      <c r="T67" s="64"/>
    </row>
    <row r="68" spans="1:20" ht="24.75" customHeight="1" thickBot="1" thickTop="1">
      <c r="A68" s="2"/>
      <c r="B68" s="72" t="s">
        <v>42</v>
      </c>
      <c r="C68" s="72" t="s">
        <v>6</v>
      </c>
      <c r="D68" s="72"/>
      <c r="E68" s="72" t="str">
        <f>IF(E69&gt;F69,"○",IF(E69=F69,"△",IF(E69&lt;F69,"×")))</f>
        <v>○</v>
      </c>
      <c r="F68" s="72"/>
      <c r="G68" s="72" t="str">
        <f>IF(G69&gt;H69,"○",IF(G69=H69,"△",IF(G69&lt;H69,"×")))</f>
        <v>○</v>
      </c>
      <c r="H68" s="72"/>
      <c r="I68" s="72" t="str">
        <f>IF(I69&gt;J69,"○",IF(I69=J69,"△",IF(I69&lt;J69,"×")))</f>
        <v>○</v>
      </c>
      <c r="J68" s="72"/>
      <c r="K68" s="72" t="str">
        <f>IF(K69&gt;L69,"○",IF(K69=L69,"△",IF(K69&lt;L69,"×")))</f>
        <v>×</v>
      </c>
      <c r="L68" s="72"/>
      <c r="M68" s="72">
        <f>COUNTIF(E68:K68,"○")*3+COUNTIF(E68:K68,"△")</f>
        <v>9</v>
      </c>
      <c r="N68" s="72">
        <f>G69+I69+E69+K69</f>
        <v>12</v>
      </c>
      <c r="O68" s="72">
        <f>H69+J69+F69+L69</f>
        <v>5</v>
      </c>
      <c r="P68" s="72">
        <f>N68-O68</f>
        <v>7</v>
      </c>
      <c r="Q68" s="72">
        <f>RANK(T68,T68:T77)</f>
        <v>2</v>
      </c>
      <c r="R68" s="65"/>
      <c r="S68" s="54"/>
      <c r="T68" s="64">
        <f>M68+(P68)/100</f>
        <v>9.07</v>
      </c>
    </row>
    <row r="69" spans="1:20" ht="24.75" customHeight="1" thickBot="1" thickTop="1">
      <c r="A69" s="2"/>
      <c r="B69" s="72"/>
      <c r="C69" s="72"/>
      <c r="D69" s="72"/>
      <c r="E69" s="17">
        <v>3</v>
      </c>
      <c r="F69" s="17">
        <v>0</v>
      </c>
      <c r="G69" s="17">
        <v>7</v>
      </c>
      <c r="H69" s="17">
        <v>0</v>
      </c>
      <c r="I69" s="17">
        <v>1</v>
      </c>
      <c r="J69" s="17">
        <v>0</v>
      </c>
      <c r="K69" s="17">
        <v>1</v>
      </c>
      <c r="L69" s="17">
        <v>5</v>
      </c>
      <c r="M69" s="72"/>
      <c r="N69" s="72"/>
      <c r="O69" s="72"/>
      <c r="P69" s="72"/>
      <c r="Q69" s="72"/>
      <c r="R69" s="65"/>
      <c r="S69" s="54"/>
      <c r="T69" s="64"/>
    </row>
    <row r="70" spans="1:20" ht="24.75" customHeight="1" thickBot="1" thickTop="1">
      <c r="A70" s="2"/>
      <c r="B70" s="63" t="s">
        <v>43</v>
      </c>
      <c r="C70" s="63" t="str">
        <f>IF(C71&gt;D71,"○",IF(C71=D71,"△",IF(C71&lt;D71,"×")))</f>
        <v>×</v>
      </c>
      <c r="D70" s="63"/>
      <c r="E70" s="63" t="s">
        <v>6</v>
      </c>
      <c r="F70" s="63"/>
      <c r="G70" s="63" t="str">
        <f>IF(G71&gt;H71,"○",IF(G71=H71,"△",IF(G71&lt;H71,"×")))</f>
        <v>×</v>
      </c>
      <c r="H70" s="63"/>
      <c r="I70" s="63" t="str">
        <f>IF(I71&gt;J71,"○",IF(I71=J71,"△",IF(I71&lt;J71,"×")))</f>
        <v>×</v>
      </c>
      <c r="J70" s="63"/>
      <c r="K70" s="63" t="str">
        <f>IF(K71&gt;L71,"○",IF(K71=L71,"△",IF(K71&lt;L71,"×")))</f>
        <v>×</v>
      </c>
      <c r="L70" s="63"/>
      <c r="M70" s="63">
        <f>COUNTIF(C70:K70,"○")*3+COUNTIF(C70:K70,"△")</f>
        <v>0</v>
      </c>
      <c r="N70" s="63">
        <f>G71+I71+C71+K71</f>
        <v>4</v>
      </c>
      <c r="O70" s="63">
        <f>H71+J71+D71+L71</f>
        <v>14</v>
      </c>
      <c r="P70" s="63">
        <f>N70-O70</f>
        <v>-10</v>
      </c>
      <c r="Q70" s="63">
        <f>RANK(T70,T68:T77)</f>
        <v>5</v>
      </c>
      <c r="R70" s="65"/>
      <c r="S70" s="54"/>
      <c r="T70" s="64">
        <f>M70+(P70)/100</f>
        <v>-0.1</v>
      </c>
    </row>
    <row r="71" spans="1:20" ht="24.75" customHeight="1" thickBot="1" thickTop="1">
      <c r="A71" s="2"/>
      <c r="B71" s="63"/>
      <c r="C71" s="12">
        <f>F69</f>
        <v>0</v>
      </c>
      <c r="D71" s="12">
        <f>E69</f>
        <v>3</v>
      </c>
      <c r="E71" s="63"/>
      <c r="F71" s="63"/>
      <c r="G71" s="12">
        <v>3</v>
      </c>
      <c r="H71" s="12">
        <v>5</v>
      </c>
      <c r="I71" s="12">
        <v>0</v>
      </c>
      <c r="J71" s="12">
        <v>1</v>
      </c>
      <c r="K71" s="12">
        <v>1</v>
      </c>
      <c r="L71" s="12">
        <v>5</v>
      </c>
      <c r="M71" s="63"/>
      <c r="N71" s="63"/>
      <c r="O71" s="63"/>
      <c r="P71" s="63"/>
      <c r="Q71" s="63"/>
      <c r="R71" s="65"/>
      <c r="S71" s="54"/>
      <c r="T71" s="64"/>
    </row>
    <row r="72" spans="1:20" ht="24.75" customHeight="1" thickBot="1" thickTop="1">
      <c r="A72" s="2"/>
      <c r="B72" s="68" t="s">
        <v>44</v>
      </c>
      <c r="C72" s="63" t="str">
        <f>IF(C73&gt;D73,"○",IF(C73=D73,"△",IF(C73&lt;D73,"×")))</f>
        <v>×</v>
      </c>
      <c r="D72" s="63"/>
      <c r="E72" s="63" t="str">
        <f>IF(E73&gt;F73,"○",IF(E73=F73,"△",IF(E73&lt;F73,"×")))</f>
        <v>○</v>
      </c>
      <c r="F72" s="63"/>
      <c r="G72" s="63" t="s">
        <v>6</v>
      </c>
      <c r="H72" s="63"/>
      <c r="I72" s="63" t="str">
        <f>IF(I73&gt;J73,"○",IF(I73=J73,"△",IF(I73&lt;J73,"×")))</f>
        <v>×</v>
      </c>
      <c r="J72" s="63"/>
      <c r="K72" s="63" t="str">
        <f>IF(K73&gt;L73,"○",IF(K73=L73,"△",IF(K73&lt;L73,"×")))</f>
        <v>×</v>
      </c>
      <c r="L72" s="63"/>
      <c r="M72" s="63">
        <f>COUNTIF(C72:K72,"○")*3+COUNTIF(C72:K72,"△")</f>
        <v>3</v>
      </c>
      <c r="N72" s="63">
        <f>C73+I73+E73+K73</f>
        <v>6</v>
      </c>
      <c r="O72" s="63">
        <f>D73+J73+F73+L73</f>
        <v>21</v>
      </c>
      <c r="P72" s="63">
        <f>N72-O72</f>
        <v>-15</v>
      </c>
      <c r="Q72" s="63">
        <f>RANK(T72,T68:T77)</f>
        <v>4</v>
      </c>
      <c r="R72" s="65"/>
      <c r="S72" s="54"/>
      <c r="T72" s="64">
        <f>M72+(P72)/100</f>
        <v>2.85</v>
      </c>
    </row>
    <row r="73" spans="1:20" ht="24.75" customHeight="1" thickBot="1" thickTop="1">
      <c r="A73" s="2"/>
      <c r="B73" s="69"/>
      <c r="C73" s="12">
        <f>H69</f>
        <v>0</v>
      </c>
      <c r="D73" s="12">
        <f>G69</f>
        <v>7</v>
      </c>
      <c r="E73" s="12">
        <f>H71</f>
        <v>5</v>
      </c>
      <c r="F73" s="12">
        <f>G71</f>
        <v>3</v>
      </c>
      <c r="G73" s="63"/>
      <c r="H73" s="63"/>
      <c r="I73" s="12">
        <v>1</v>
      </c>
      <c r="J73" s="12">
        <v>4</v>
      </c>
      <c r="K73" s="12">
        <v>0</v>
      </c>
      <c r="L73" s="12">
        <v>7</v>
      </c>
      <c r="M73" s="63"/>
      <c r="N73" s="63"/>
      <c r="O73" s="63"/>
      <c r="P73" s="63"/>
      <c r="Q73" s="63"/>
      <c r="R73" s="65"/>
      <c r="S73" s="54"/>
      <c r="T73" s="64"/>
    </row>
    <row r="74" spans="1:20" ht="24.75" customHeight="1" thickBot="1" thickTop="1">
      <c r="A74" s="2"/>
      <c r="B74" s="63" t="s">
        <v>45</v>
      </c>
      <c r="C74" s="63" t="str">
        <f>IF(C75&gt;D75,"○",IF(C75=D75,"△",IF(C75&lt;D75,"×")))</f>
        <v>×</v>
      </c>
      <c r="D74" s="63"/>
      <c r="E74" s="63" t="str">
        <f>IF(E75&gt;F75,"○",IF(E75=F75,"△",IF(E75&lt;F75,"×")))</f>
        <v>○</v>
      </c>
      <c r="F74" s="63"/>
      <c r="G74" s="63" t="str">
        <f>IF(G75&gt;H75,"○",IF(G75=H75,"△",IF(G75&lt;H75,"×")))</f>
        <v>○</v>
      </c>
      <c r="H74" s="63"/>
      <c r="I74" s="63" t="s">
        <v>6</v>
      </c>
      <c r="J74" s="63"/>
      <c r="K74" s="63" t="str">
        <f>IF(K75&gt;L75,"○",IF(K75=L75,"△",IF(K75&lt;L75,"×")))</f>
        <v>×</v>
      </c>
      <c r="L74" s="63"/>
      <c r="M74" s="63">
        <f>COUNTIF(C74:K74,"○")*3+COUNTIF(C74:K74,"△")</f>
        <v>6</v>
      </c>
      <c r="N74" s="63">
        <f>G75+C75+E75+K75</f>
        <v>5</v>
      </c>
      <c r="O74" s="63">
        <f>H75+D75+F75+L75</f>
        <v>3</v>
      </c>
      <c r="P74" s="63">
        <f>N74-O74</f>
        <v>2</v>
      </c>
      <c r="Q74" s="63">
        <f>RANK(T74,T68:T77)</f>
        <v>3</v>
      </c>
      <c r="R74" s="65"/>
      <c r="S74" s="54"/>
      <c r="T74" s="64">
        <f>M74+(P74)/100</f>
        <v>6.02</v>
      </c>
    </row>
    <row r="75" spans="1:20" ht="24.75" customHeight="1" thickBot="1" thickTop="1">
      <c r="A75" s="2"/>
      <c r="B75" s="63"/>
      <c r="C75" s="12">
        <f>J69</f>
        <v>0</v>
      </c>
      <c r="D75" s="12">
        <f>I69</f>
        <v>1</v>
      </c>
      <c r="E75" s="12">
        <f>J71</f>
        <v>1</v>
      </c>
      <c r="F75" s="12">
        <f>I71</f>
        <v>0</v>
      </c>
      <c r="G75" s="12">
        <f>J73</f>
        <v>4</v>
      </c>
      <c r="H75" s="12">
        <f>I73</f>
        <v>1</v>
      </c>
      <c r="I75" s="63"/>
      <c r="J75" s="63"/>
      <c r="K75" s="12">
        <v>0</v>
      </c>
      <c r="L75" s="12">
        <v>1</v>
      </c>
      <c r="M75" s="63"/>
      <c r="N75" s="63"/>
      <c r="O75" s="63"/>
      <c r="P75" s="63"/>
      <c r="Q75" s="63"/>
      <c r="R75" s="65"/>
      <c r="S75" s="54"/>
      <c r="T75" s="64"/>
    </row>
    <row r="76" spans="1:20" ht="24.75" customHeight="1" thickBot="1" thickTop="1">
      <c r="A76" s="2"/>
      <c r="B76" s="71" t="s">
        <v>46</v>
      </c>
      <c r="C76" s="71" t="str">
        <f>IF(C77&gt;D77,"○",IF(C77=D77,"△",IF(C77&lt;D77,"×")))</f>
        <v>○</v>
      </c>
      <c r="D76" s="71"/>
      <c r="E76" s="71" t="str">
        <f>IF(E77&gt;F77,"○",IF(E77=F77,"△",IF(E77&lt;F77,"×")))</f>
        <v>○</v>
      </c>
      <c r="F76" s="71"/>
      <c r="G76" s="71" t="str">
        <f>IF(G77&gt;H77,"○",IF(G77=H77,"△",IF(G77&lt;H77,"×")))</f>
        <v>○</v>
      </c>
      <c r="H76" s="71"/>
      <c r="I76" s="71" t="str">
        <f>IF(I77&gt;J77,"○",IF(I77=J77,"△",IF(I77&lt;J77,"×")))</f>
        <v>○</v>
      </c>
      <c r="J76" s="71"/>
      <c r="K76" s="71" t="s">
        <v>6</v>
      </c>
      <c r="L76" s="71"/>
      <c r="M76" s="71">
        <f>COUNTIF(C76:K76,"○")*3+COUNTIF(C76:K76,"△")</f>
        <v>12</v>
      </c>
      <c r="N76" s="71">
        <f>G77+I77+E77+C77</f>
        <v>18</v>
      </c>
      <c r="O76" s="71">
        <f>H77+J77+F77+D77</f>
        <v>2</v>
      </c>
      <c r="P76" s="71">
        <f>N76-O76</f>
        <v>16</v>
      </c>
      <c r="Q76" s="71">
        <f>RANK(T76,T68:T77)</f>
        <v>1</v>
      </c>
      <c r="R76" s="7"/>
      <c r="S76" s="54"/>
      <c r="T76" s="64">
        <f>M76+(P76)/100</f>
        <v>12.16</v>
      </c>
    </row>
    <row r="77" spans="1:20" ht="24.75" customHeight="1" thickBot="1" thickTop="1">
      <c r="A77" s="2"/>
      <c r="B77" s="71"/>
      <c r="C77" s="18">
        <f>L69</f>
        <v>5</v>
      </c>
      <c r="D77" s="18">
        <f>K69</f>
        <v>1</v>
      </c>
      <c r="E77" s="18">
        <f>L71</f>
        <v>5</v>
      </c>
      <c r="F77" s="18">
        <f>K71</f>
        <v>1</v>
      </c>
      <c r="G77" s="18">
        <f>L73</f>
        <v>7</v>
      </c>
      <c r="H77" s="18">
        <f>K73</f>
        <v>0</v>
      </c>
      <c r="I77" s="18">
        <f>L75</f>
        <v>1</v>
      </c>
      <c r="J77" s="18">
        <f>K75</f>
        <v>0</v>
      </c>
      <c r="K77" s="71"/>
      <c r="L77" s="71"/>
      <c r="M77" s="71"/>
      <c r="N77" s="71"/>
      <c r="O77" s="71"/>
      <c r="P77" s="71"/>
      <c r="Q77" s="71"/>
      <c r="R77" s="7"/>
      <c r="S77" s="54"/>
      <c r="T77" s="64"/>
    </row>
    <row r="78" spans="1:20" ht="24.75" customHeight="1" thickTop="1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7"/>
      <c r="S78" s="54"/>
      <c r="T78" s="64"/>
    </row>
    <row r="79" spans="1:20" ht="24.75" customHeight="1">
      <c r="A79" s="2"/>
      <c r="B79" s="73" t="s">
        <v>65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2"/>
      <c r="S79" s="54"/>
      <c r="T79" s="64"/>
    </row>
    <row r="80" spans="1:20" ht="24.75" customHeight="1" thickBot="1">
      <c r="A80" s="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2"/>
      <c r="S80" s="54"/>
      <c r="T80" s="64"/>
    </row>
    <row r="81" spans="1:20" ht="24.75" customHeight="1" thickBot="1" thickTop="1">
      <c r="A81" s="2"/>
      <c r="B81" s="12" t="s">
        <v>14</v>
      </c>
      <c r="C81" s="63" t="str">
        <f>B82</f>
        <v>新浜FC</v>
      </c>
      <c r="D81" s="63"/>
      <c r="E81" s="63" t="str">
        <f>B84</f>
        <v>アレグリシモカイFC</v>
      </c>
      <c r="F81" s="63"/>
      <c r="G81" s="63" t="str">
        <f>B86</f>
        <v>国分SC</v>
      </c>
      <c r="H81" s="63"/>
      <c r="I81" s="63" t="str">
        <f>B88</f>
        <v>福栄FC</v>
      </c>
      <c r="J81" s="63"/>
      <c r="K81" s="8"/>
      <c r="L81" s="9"/>
      <c r="M81" s="12" t="s">
        <v>4</v>
      </c>
      <c r="N81" s="12" t="s">
        <v>3</v>
      </c>
      <c r="O81" s="12" t="s">
        <v>2</v>
      </c>
      <c r="P81" s="12" t="s">
        <v>1</v>
      </c>
      <c r="Q81" s="12" t="s">
        <v>0</v>
      </c>
      <c r="R81" s="2"/>
      <c r="S81" s="54"/>
      <c r="T81" s="64"/>
    </row>
    <row r="82" spans="1:20" ht="24.75" customHeight="1" thickBot="1" thickTop="1">
      <c r="A82" s="2"/>
      <c r="B82" s="71" t="s">
        <v>47</v>
      </c>
      <c r="C82" s="71" t="s">
        <v>5</v>
      </c>
      <c r="D82" s="71"/>
      <c r="E82" s="71" t="str">
        <f>IF(E83&gt;F83,"○",IF(E83=F83,"△",IF(E83&lt;F83,"×")))</f>
        <v>○</v>
      </c>
      <c r="F82" s="71"/>
      <c r="G82" s="71" t="str">
        <f>IF(G83&gt;H83,"○",IF(G83=H83,"△",IF(G83&lt;H83,"×")))</f>
        <v>△</v>
      </c>
      <c r="H82" s="71"/>
      <c r="I82" s="71" t="str">
        <f>IF(I83&gt;J83,"○",IF(I83=J83,"△",IF(I83&lt;J83,"×")))</f>
        <v>○</v>
      </c>
      <c r="J82" s="71"/>
      <c r="K82" s="13"/>
      <c r="L82" s="14"/>
      <c r="M82" s="71">
        <f>COUNTIF(E82:K82,"○")*3+COUNTIF(E82:K82,"△")</f>
        <v>7</v>
      </c>
      <c r="N82" s="71">
        <f>G83+I83+E83+K83</f>
        <v>12</v>
      </c>
      <c r="O82" s="71">
        <f>H83+J83+F83+L83</f>
        <v>1</v>
      </c>
      <c r="P82" s="71">
        <f>N82-O82</f>
        <v>11</v>
      </c>
      <c r="Q82" s="71">
        <f>RANK(T82,T82:T89)</f>
        <v>1</v>
      </c>
      <c r="R82" s="65"/>
      <c r="S82" s="54"/>
      <c r="T82" s="64">
        <f>M82+(P82)/100</f>
        <v>7.11</v>
      </c>
    </row>
    <row r="83" spans="1:20" ht="24.75" customHeight="1" thickBot="1" thickTop="1">
      <c r="A83" s="2"/>
      <c r="B83" s="71"/>
      <c r="C83" s="71"/>
      <c r="D83" s="71"/>
      <c r="E83" s="18">
        <v>4</v>
      </c>
      <c r="F83" s="18">
        <v>0</v>
      </c>
      <c r="G83" s="18">
        <v>1</v>
      </c>
      <c r="H83" s="18">
        <v>1</v>
      </c>
      <c r="I83" s="18">
        <v>7</v>
      </c>
      <c r="J83" s="18">
        <v>0</v>
      </c>
      <c r="K83" s="13"/>
      <c r="L83" s="14"/>
      <c r="M83" s="71"/>
      <c r="N83" s="71"/>
      <c r="O83" s="71"/>
      <c r="P83" s="71"/>
      <c r="Q83" s="71"/>
      <c r="R83" s="65"/>
      <c r="S83" s="54"/>
      <c r="T83" s="64"/>
    </row>
    <row r="84" spans="1:20" ht="24.75" customHeight="1" thickBot="1" thickTop="1">
      <c r="A84" s="2"/>
      <c r="B84" s="63" t="s">
        <v>48</v>
      </c>
      <c r="C84" s="63" t="str">
        <f>IF(C85&gt;D85,"○",IF(C85=D85,"△",IF(C85&lt;D85,"×")))</f>
        <v>×</v>
      </c>
      <c r="D84" s="63"/>
      <c r="E84" s="63" t="s">
        <v>5</v>
      </c>
      <c r="F84" s="63"/>
      <c r="G84" s="63" t="str">
        <f>IF(G85&gt;H85,"○",IF(G85=H85,"△",IF(G85&lt;H85,"×")))</f>
        <v>×</v>
      </c>
      <c r="H84" s="63"/>
      <c r="I84" s="63" t="str">
        <f>IF(I85&gt;J85,"○",IF(I85=J85,"△",IF(I85&lt;J85,"×")))</f>
        <v>○</v>
      </c>
      <c r="J84" s="63"/>
      <c r="K84" s="10"/>
      <c r="L84" s="11"/>
      <c r="M84" s="63">
        <f>COUNTIF(C84:K84,"○")*3+COUNTIF(C84:K84,"△")</f>
        <v>3</v>
      </c>
      <c r="N84" s="63">
        <f>G85+I85+C85+K85</f>
        <v>6</v>
      </c>
      <c r="O84" s="63">
        <f>H85+J85+D85+L85</f>
        <v>9</v>
      </c>
      <c r="P84" s="63">
        <f>N84-O84</f>
        <v>-3</v>
      </c>
      <c r="Q84" s="63">
        <f>RANK(T84,T82:T89)</f>
        <v>3</v>
      </c>
      <c r="R84" s="65"/>
      <c r="S84" s="54"/>
      <c r="T84" s="64">
        <f>M84+(P84)/100</f>
        <v>2.97</v>
      </c>
    </row>
    <row r="85" spans="1:20" ht="24.75" customHeight="1" thickBot="1" thickTop="1">
      <c r="A85" s="2"/>
      <c r="B85" s="63"/>
      <c r="C85" s="12">
        <f>F83</f>
        <v>0</v>
      </c>
      <c r="D85" s="12">
        <f>E83</f>
        <v>4</v>
      </c>
      <c r="E85" s="63"/>
      <c r="F85" s="63"/>
      <c r="G85" s="12">
        <v>2</v>
      </c>
      <c r="H85" s="12">
        <v>3</v>
      </c>
      <c r="I85" s="12">
        <v>4</v>
      </c>
      <c r="J85" s="12">
        <v>2</v>
      </c>
      <c r="K85" s="10"/>
      <c r="L85" s="11"/>
      <c r="M85" s="63"/>
      <c r="N85" s="63"/>
      <c r="O85" s="63"/>
      <c r="P85" s="63"/>
      <c r="Q85" s="63"/>
      <c r="R85" s="65"/>
      <c r="S85" s="54"/>
      <c r="T85" s="64"/>
    </row>
    <row r="86" spans="1:20" ht="24.75" customHeight="1" thickBot="1" thickTop="1">
      <c r="A86" s="2"/>
      <c r="B86" s="72" t="s">
        <v>49</v>
      </c>
      <c r="C86" s="72" t="str">
        <f>IF(C87&gt;D87,"○",IF(C87=D87,"△",IF(C87&lt;D87,"×")))</f>
        <v>△</v>
      </c>
      <c r="D86" s="72"/>
      <c r="E86" s="72" t="str">
        <f>IF(E87&gt;F87,"○",IF(E87=F87,"△",IF(E87&lt;F87,"×")))</f>
        <v>○</v>
      </c>
      <c r="F86" s="72"/>
      <c r="G86" s="72" t="s">
        <v>5</v>
      </c>
      <c r="H86" s="72"/>
      <c r="I86" s="72" t="str">
        <f>IF(I87&gt;J87,"○",IF(I87=J87,"△",IF(I87&lt;J87,"×")))</f>
        <v>○</v>
      </c>
      <c r="J86" s="72"/>
      <c r="K86" s="15"/>
      <c r="L86" s="16"/>
      <c r="M86" s="72">
        <f>COUNTIF(C86:K86,"○")*3+COUNTIF(C86:K86,"△")</f>
        <v>7</v>
      </c>
      <c r="N86" s="72">
        <f>C87+I87+E87+K87</f>
        <v>11</v>
      </c>
      <c r="O86" s="72">
        <f>D87+J87+F87+L87</f>
        <v>4</v>
      </c>
      <c r="P86" s="72">
        <f>N86-O86</f>
        <v>7</v>
      </c>
      <c r="Q86" s="72">
        <f>RANK(T86,T82:T89)</f>
        <v>2</v>
      </c>
      <c r="R86" s="65"/>
      <c r="S86" s="54"/>
      <c r="T86" s="64">
        <f>M86+(P86)/100</f>
        <v>7.07</v>
      </c>
    </row>
    <row r="87" spans="1:20" ht="24.75" customHeight="1" thickBot="1" thickTop="1">
      <c r="A87" s="2"/>
      <c r="B87" s="72"/>
      <c r="C87" s="17">
        <f>H83</f>
        <v>1</v>
      </c>
      <c r="D87" s="17">
        <f>G83</f>
        <v>1</v>
      </c>
      <c r="E87" s="17">
        <f>H85</f>
        <v>3</v>
      </c>
      <c r="F87" s="17">
        <f>G85</f>
        <v>2</v>
      </c>
      <c r="G87" s="72"/>
      <c r="H87" s="72"/>
      <c r="I87" s="17">
        <v>7</v>
      </c>
      <c r="J87" s="17">
        <v>1</v>
      </c>
      <c r="K87" s="15"/>
      <c r="L87" s="16"/>
      <c r="M87" s="72"/>
      <c r="N87" s="72"/>
      <c r="O87" s="72"/>
      <c r="P87" s="72"/>
      <c r="Q87" s="72"/>
      <c r="R87" s="65"/>
      <c r="S87" s="54"/>
      <c r="T87" s="64"/>
    </row>
    <row r="88" spans="1:20" ht="24.75" customHeight="1" thickBot="1" thickTop="1">
      <c r="A88" s="2"/>
      <c r="B88" s="63" t="s">
        <v>50</v>
      </c>
      <c r="C88" s="63" t="str">
        <f>IF(C89&gt;D89,"○",IF(C89=D89,"△",IF(C89&lt;D89,"×")))</f>
        <v>×</v>
      </c>
      <c r="D88" s="63"/>
      <c r="E88" s="63" t="str">
        <f>IF(E89&gt;F89,"○",IF(E89=F89,"△",IF(E89&lt;F89,"×")))</f>
        <v>×</v>
      </c>
      <c r="F88" s="63"/>
      <c r="G88" s="63" t="str">
        <f>IF(G89&gt;H89,"○",IF(G89=H89,"△",IF(G89&lt;H89,"×")))</f>
        <v>×</v>
      </c>
      <c r="H88" s="63"/>
      <c r="I88" s="63" t="s">
        <v>5</v>
      </c>
      <c r="J88" s="63"/>
      <c r="K88" s="10"/>
      <c r="L88" s="11"/>
      <c r="M88" s="63">
        <f>COUNTIF(C88:K88,"○")*3+COUNTIF(C88:K88,"△")</f>
        <v>0</v>
      </c>
      <c r="N88" s="63">
        <f>G89+C89+E89+K89</f>
        <v>3</v>
      </c>
      <c r="O88" s="63">
        <f>H89+D89+F89+L89</f>
        <v>18</v>
      </c>
      <c r="P88" s="63">
        <f>N88-O88</f>
        <v>-15</v>
      </c>
      <c r="Q88" s="63">
        <f>RANK(T88,T82:T89)</f>
        <v>4</v>
      </c>
      <c r="R88" s="65"/>
      <c r="S88" s="54"/>
      <c r="T88" s="64">
        <f>M88+(P88)/100</f>
        <v>-0.15</v>
      </c>
    </row>
    <row r="89" spans="1:20" ht="24.75" customHeight="1" thickBot="1" thickTop="1">
      <c r="A89" s="2"/>
      <c r="B89" s="63"/>
      <c r="C89" s="12">
        <f>J83</f>
        <v>0</v>
      </c>
      <c r="D89" s="12">
        <f>I83</f>
        <v>7</v>
      </c>
      <c r="E89" s="12">
        <f>J85</f>
        <v>2</v>
      </c>
      <c r="F89" s="12">
        <f>I85</f>
        <v>4</v>
      </c>
      <c r="G89" s="12">
        <f>J87</f>
        <v>1</v>
      </c>
      <c r="H89" s="12">
        <f>I87</f>
        <v>7</v>
      </c>
      <c r="I89" s="63"/>
      <c r="J89" s="63"/>
      <c r="K89" s="19"/>
      <c r="L89" s="20"/>
      <c r="M89" s="63"/>
      <c r="N89" s="63"/>
      <c r="O89" s="63"/>
      <c r="P89" s="63"/>
      <c r="Q89" s="63"/>
      <c r="R89" s="65"/>
      <c r="S89" s="54"/>
      <c r="T89" s="64"/>
    </row>
    <row r="90" spans="1:20" ht="24.75" customHeight="1" thickTop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54"/>
      <c r="T90" s="64"/>
    </row>
    <row r="91" spans="1:20" ht="24.75" customHeight="1">
      <c r="A91" s="2"/>
      <c r="B91" s="66" t="s">
        <v>66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2"/>
      <c r="S91" s="54"/>
      <c r="T91" s="64"/>
    </row>
    <row r="92" spans="1:20" ht="24.75" customHeight="1" thickBot="1">
      <c r="A92" s="2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2"/>
      <c r="S92" s="54"/>
      <c r="T92" s="64"/>
    </row>
    <row r="93" spans="1:20" ht="24.75" customHeight="1" thickBot="1" thickTop="1">
      <c r="A93" s="2"/>
      <c r="B93" s="12" t="s">
        <v>51</v>
      </c>
      <c r="C93" s="63" t="str">
        <f>B94</f>
        <v>フォルマーレ</v>
      </c>
      <c r="D93" s="63"/>
      <c r="E93" s="63" t="str">
        <f>B96</f>
        <v>FC鬼高</v>
      </c>
      <c r="F93" s="63"/>
      <c r="G93" s="63" t="str">
        <f>B98</f>
        <v>市川真間DSCネイビー</v>
      </c>
      <c r="H93" s="63"/>
      <c r="I93" s="63" t="str">
        <f>B100</f>
        <v>南市川JFC</v>
      </c>
      <c r="J93" s="63"/>
      <c r="K93" s="63" t="str">
        <f>B102</f>
        <v>中国分LWFC</v>
      </c>
      <c r="L93" s="63"/>
      <c r="M93" s="12" t="s">
        <v>4</v>
      </c>
      <c r="N93" s="12" t="s">
        <v>3</v>
      </c>
      <c r="O93" s="12" t="s">
        <v>2</v>
      </c>
      <c r="P93" s="12" t="s">
        <v>1</v>
      </c>
      <c r="Q93" s="12" t="s">
        <v>0</v>
      </c>
      <c r="R93" s="2"/>
      <c r="S93" s="54"/>
      <c r="T93" s="64"/>
    </row>
    <row r="94" spans="1:20" ht="24.75" customHeight="1" thickBot="1" thickTop="1">
      <c r="A94" s="2"/>
      <c r="B94" s="71" t="s">
        <v>11</v>
      </c>
      <c r="C94" s="71" t="s">
        <v>24</v>
      </c>
      <c r="D94" s="71"/>
      <c r="E94" s="71" t="str">
        <f>IF(E95&gt;F95,"○",IF(E95=F95,"△",IF(E95&lt;F95,"×")))</f>
        <v>○</v>
      </c>
      <c r="F94" s="71"/>
      <c r="G94" s="71" t="str">
        <f>IF(G95&gt;H95,"○",IF(G95=H95,"△",IF(G95&lt;H95,"×")))</f>
        <v>○</v>
      </c>
      <c r="H94" s="71"/>
      <c r="I94" s="71" t="str">
        <f>IF(I95&gt;J95,"○",IF(I95=J95,"△",IF(I95&lt;J95,"×")))</f>
        <v>○</v>
      </c>
      <c r="J94" s="71"/>
      <c r="K94" s="71" t="str">
        <f>IF(K95&gt;L95,"○",IF(K95=L95,"△",IF(K95&lt;L95,"×")))</f>
        <v>○</v>
      </c>
      <c r="L94" s="71"/>
      <c r="M94" s="71">
        <f>COUNTIF(E94:K94,"○")*3+COUNTIF(E94:K94,"△")</f>
        <v>12</v>
      </c>
      <c r="N94" s="71">
        <f>G95+I95+E95+K95</f>
        <v>10</v>
      </c>
      <c r="O94" s="71">
        <f>H95+J95+F95+L95</f>
        <v>2</v>
      </c>
      <c r="P94" s="71">
        <f>N94-O94</f>
        <v>8</v>
      </c>
      <c r="Q94" s="71">
        <f>RANK(T94,T94:T103)</f>
        <v>1</v>
      </c>
      <c r="R94" s="65"/>
      <c r="S94" s="54"/>
      <c r="T94" s="64">
        <f>M94+(P94)/100</f>
        <v>12.08</v>
      </c>
    </row>
    <row r="95" spans="1:20" ht="24.75" customHeight="1" thickBot="1" thickTop="1">
      <c r="A95" s="2"/>
      <c r="B95" s="71"/>
      <c r="C95" s="71"/>
      <c r="D95" s="71"/>
      <c r="E95" s="18">
        <v>3</v>
      </c>
      <c r="F95" s="18">
        <v>1</v>
      </c>
      <c r="G95" s="18">
        <v>1</v>
      </c>
      <c r="H95" s="18">
        <v>0</v>
      </c>
      <c r="I95" s="18">
        <v>1</v>
      </c>
      <c r="J95" s="18">
        <v>0</v>
      </c>
      <c r="K95" s="18">
        <v>5</v>
      </c>
      <c r="L95" s="18">
        <v>1</v>
      </c>
      <c r="M95" s="71"/>
      <c r="N95" s="71"/>
      <c r="O95" s="71"/>
      <c r="P95" s="71"/>
      <c r="Q95" s="71"/>
      <c r="R95" s="65"/>
      <c r="S95" s="54"/>
      <c r="T95" s="64"/>
    </row>
    <row r="96" spans="1:20" ht="24.75" customHeight="1" thickBot="1" thickTop="1">
      <c r="A96" s="70"/>
      <c r="B96" s="72" t="s">
        <v>52</v>
      </c>
      <c r="C96" s="72" t="str">
        <f>IF(C97&gt;D97,"○",IF(C97=D97,"△",IF(C97&lt;D97,"×")))</f>
        <v>×</v>
      </c>
      <c r="D96" s="72"/>
      <c r="E96" s="72" t="s">
        <v>24</v>
      </c>
      <c r="F96" s="72"/>
      <c r="G96" s="72" t="str">
        <f>IF(G97&gt;H97,"○",IF(G97=H97,"△",IF(G97&lt;H97,"×")))</f>
        <v>○</v>
      </c>
      <c r="H96" s="72"/>
      <c r="I96" s="72" t="str">
        <f>IF(I97&gt;J97,"○",IF(I97=J97,"△",IF(I97&lt;J97,"×")))</f>
        <v>×</v>
      </c>
      <c r="J96" s="72"/>
      <c r="K96" s="72" t="str">
        <f>IF(K97&gt;L97,"○",IF(K97=L97,"△",IF(K97&lt;L97,"×")))</f>
        <v>○</v>
      </c>
      <c r="L96" s="72"/>
      <c r="M96" s="72">
        <f>COUNTIF(C96:K96,"○")*3+COUNTIF(C96:K96,"△")</f>
        <v>6</v>
      </c>
      <c r="N96" s="72">
        <f>G97+I97+C97+K97</f>
        <v>10</v>
      </c>
      <c r="O96" s="72">
        <f>H97+J97+D97+L97</f>
        <v>7</v>
      </c>
      <c r="P96" s="72">
        <f>N96-O96</f>
        <v>3</v>
      </c>
      <c r="Q96" s="72">
        <f>RANK(T96,T94:T103)</f>
        <v>2</v>
      </c>
      <c r="R96" s="65"/>
      <c r="S96" s="54"/>
      <c r="T96" s="64">
        <f>M96+(P96)/100</f>
        <v>6.03</v>
      </c>
    </row>
    <row r="97" spans="1:20" ht="24.75" customHeight="1" thickBot="1" thickTop="1">
      <c r="A97" s="70"/>
      <c r="B97" s="72"/>
      <c r="C97" s="17">
        <f>F95</f>
        <v>1</v>
      </c>
      <c r="D97" s="17">
        <f>E95</f>
        <v>3</v>
      </c>
      <c r="E97" s="72"/>
      <c r="F97" s="72"/>
      <c r="G97" s="17">
        <v>4</v>
      </c>
      <c r="H97" s="17">
        <v>1</v>
      </c>
      <c r="I97" s="17">
        <v>0</v>
      </c>
      <c r="J97" s="17">
        <v>2</v>
      </c>
      <c r="K97" s="17">
        <v>5</v>
      </c>
      <c r="L97" s="17">
        <v>1</v>
      </c>
      <c r="M97" s="72"/>
      <c r="N97" s="72"/>
      <c r="O97" s="72"/>
      <c r="P97" s="72"/>
      <c r="Q97" s="72"/>
      <c r="R97" s="65"/>
      <c r="S97" s="54"/>
      <c r="T97" s="64"/>
    </row>
    <row r="98" spans="1:20" ht="24.75" customHeight="1" thickBot="1" thickTop="1">
      <c r="A98" s="2"/>
      <c r="B98" s="68" t="s">
        <v>53</v>
      </c>
      <c r="C98" s="63" t="str">
        <f>IF(C99&gt;D99,"○",IF(C99=D99,"△",IF(C99&lt;D99,"×")))</f>
        <v>×</v>
      </c>
      <c r="D98" s="63"/>
      <c r="E98" s="63" t="str">
        <f>IF(E99&gt;F99,"○",IF(E99=F99,"△",IF(E99&lt;F99,"×")))</f>
        <v>×</v>
      </c>
      <c r="F98" s="63"/>
      <c r="G98" s="63" t="s">
        <v>24</v>
      </c>
      <c r="H98" s="63"/>
      <c r="I98" s="63" t="str">
        <f>IF(I99&gt;J99,"○",IF(I99=J99,"△",IF(I99&lt;J99,"×")))</f>
        <v>○</v>
      </c>
      <c r="J98" s="63"/>
      <c r="K98" s="63" t="str">
        <f>IF(K99&gt;L99,"○",IF(K99=L99,"△",IF(K99&lt;L99,"×")))</f>
        <v>△</v>
      </c>
      <c r="L98" s="63"/>
      <c r="M98" s="63">
        <f>COUNTIF(C98:K98,"○")*3+COUNTIF(C98:K98,"△")</f>
        <v>4</v>
      </c>
      <c r="N98" s="63">
        <f>C99+I99+E99+K99</f>
        <v>4</v>
      </c>
      <c r="O98" s="63">
        <f>D99+J99+F99+L99</f>
        <v>7</v>
      </c>
      <c r="P98" s="63">
        <f>N98-O98</f>
        <v>-3</v>
      </c>
      <c r="Q98" s="63">
        <f>RANK(T98,T94:T103)</f>
        <v>3</v>
      </c>
      <c r="R98" s="65"/>
      <c r="S98" s="54"/>
      <c r="T98" s="64">
        <f>M98+(P98)/100</f>
        <v>3.97</v>
      </c>
    </row>
    <row r="99" spans="1:20" ht="24.75" customHeight="1" thickBot="1" thickTop="1">
      <c r="A99" s="2"/>
      <c r="B99" s="69"/>
      <c r="C99" s="12">
        <f>H95</f>
        <v>0</v>
      </c>
      <c r="D99" s="12">
        <f>G95</f>
        <v>1</v>
      </c>
      <c r="E99" s="12">
        <f>H97</f>
        <v>1</v>
      </c>
      <c r="F99" s="12">
        <f>G97</f>
        <v>4</v>
      </c>
      <c r="G99" s="63"/>
      <c r="H99" s="63"/>
      <c r="I99" s="12">
        <v>2</v>
      </c>
      <c r="J99" s="12">
        <v>1</v>
      </c>
      <c r="K99" s="12">
        <v>1</v>
      </c>
      <c r="L99" s="12">
        <v>1</v>
      </c>
      <c r="M99" s="63"/>
      <c r="N99" s="63"/>
      <c r="O99" s="63"/>
      <c r="P99" s="63"/>
      <c r="Q99" s="63"/>
      <c r="R99" s="65"/>
      <c r="S99" s="54"/>
      <c r="T99" s="64"/>
    </row>
    <row r="100" spans="1:20" ht="24.75" customHeight="1" thickBot="1" thickTop="1">
      <c r="A100" s="2"/>
      <c r="B100" s="63" t="s">
        <v>54</v>
      </c>
      <c r="C100" s="63" t="str">
        <f>IF(C101&gt;D101,"○",IF(C101=D101,"△",IF(C101&lt;D101,"×")))</f>
        <v>×</v>
      </c>
      <c r="D100" s="63"/>
      <c r="E100" s="63" t="str">
        <f>IF(E101&gt;F101,"○",IF(E101=F101,"△",IF(E101&lt;F101,"×")))</f>
        <v>○</v>
      </c>
      <c r="F100" s="63"/>
      <c r="G100" s="63" t="str">
        <f>IF(G101&gt;H101,"○",IF(G101=H101,"△",IF(G101&lt;H101,"×")))</f>
        <v>×</v>
      </c>
      <c r="H100" s="63"/>
      <c r="I100" s="63" t="s">
        <v>24</v>
      </c>
      <c r="J100" s="63"/>
      <c r="K100" s="63" t="str">
        <f>IF(K101&gt;L101,"○",IF(K101=L101,"△",IF(K101&lt;L101,"×")))</f>
        <v>×</v>
      </c>
      <c r="L100" s="63"/>
      <c r="M100" s="63">
        <f>COUNTIF(C100:K100,"○")*3+COUNTIF(C100:K100,"△")</f>
        <v>3</v>
      </c>
      <c r="N100" s="63">
        <f>G101+C101+E101+K101</f>
        <v>3</v>
      </c>
      <c r="O100" s="63">
        <f>H101+D101+F101+L101</f>
        <v>4</v>
      </c>
      <c r="P100" s="63">
        <f>N100-O100</f>
        <v>-1</v>
      </c>
      <c r="Q100" s="63">
        <f>RANK(T100,T94:T103)</f>
        <v>5</v>
      </c>
      <c r="R100" s="65"/>
      <c r="S100" s="54"/>
      <c r="T100" s="64">
        <f>M100+(P100)/100</f>
        <v>2.99</v>
      </c>
    </row>
    <row r="101" spans="1:20" ht="24.75" customHeight="1" thickBot="1" thickTop="1">
      <c r="A101" s="2"/>
      <c r="B101" s="63"/>
      <c r="C101" s="12">
        <f>J95</f>
        <v>0</v>
      </c>
      <c r="D101" s="12">
        <f>I95</f>
        <v>1</v>
      </c>
      <c r="E101" s="12">
        <f>J97</f>
        <v>2</v>
      </c>
      <c r="F101" s="12">
        <f>I97</f>
        <v>0</v>
      </c>
      <c r="G101" s="12">
        <f>J99</f>
        <v>1</v>
      </c>
      <c r="H101" s="12">
        <f>I99</f>
        <v>2</v>
      </c>
      <c r="I101" s="63"/>
      <c r="J101" s="63"/>
      <c r="K101" s="12">
        <v>0</v>
      </c>
      <c r="L101" s="12">
        <v>1</v>
      </c>
      <c r="M101" s="63"/>
      <c r="N101" s="63"/>
      <c r="O101" s="63"/>
      <c r="P101" s="63"/>
      <c r="Q101" s="63"/>
      <c r="R101" s="65"/>
      <c r="S101" s="54"/>
      <c r="T101" s="64"/>
    </row>
    <row r="102" spans="1:20" ht="24.75" customHeight="1" thickBot="1" thickTop="1">
      <c r="A102" s="2"/>
      <c r="B102" s="63" t="s">
        <v>31</v>
      </c>
      <c r="C102" s="63" t="str">
        <f>IF(C103&gt;D103,"○",IF(C103=D103,"△",IF(C103&lt;D103,"×")))</f>
        <v>×</v>
      </c>
      <c r="D102" s="63"/>
      <c r="E102" s="63" t="str">
        <f>IF(E103&gt;F103,"○",IF(E103=F103,"△",IF(E103&lt;F103,"×")))</f>
        <v>×</v>
      </c>
      <c r="F102" s="63"/>
      <c r="G102" s="63" t="str">
        <f>IF(G103&gt;H103,"○",IF(G103=H103,"△",IF(G103&lt;H103,"×")))</f>
        <v>△</v>
      </c>
      <c r="H102" s="63"/>
      <c r="I102" s="63" t="str">
        <f>IF(I103&gt;J103,"○",IF(I103=J103,"△",IF(I103&lt;J103,"×")))</f>
        <v>○</v>
      </c>
      <c r="J102" s="63"/>
      <c r="K102" s="63" t="s">
        <v>24</v>
      </c>
      <c r="L102" s="63"/>
      <c r="M102" s="63">
        <f>COUNTIF(C102:K102,"○")*3+COUNTIF(C102:K102,"△")</f>
        <v>4</v>
      </c>
      <c r="N102" s="63">
        <f>G103+I103+E103+C103</f>
        <v>4</v>
      </c>
      <c r="O102" s="63">
        <f>H103+J103+F103+D103</f>
        <v>11</v>
      </c>
      <c r="P102" s="63">
        <f>N102-O102</f>
        <v>-7</v>
      </c>
      <c r="Q102" s="63">
        <f>RANK(T102,T94:T103)</f>
        <v>4</v>
      </c>
      <c r="R102" s="7"/>
      <c r="S102" s="54"/>
      <c r="T102" s="64">
        <f>M102+(P102)/100</f>
        <v>3.93</v>
      </c>
    </row>
    <row r="103" spans="1:20" ht="24.75" customHeight="1" thickBot="1" thickTop="1">
      <c r="A103" s="2"/>
      <c r="B103" s="63"/>
      <c r="C103" s="12">
        <f>L95</f>
        <v>1</v>
      </c>
      <c r="D103" s="12">
        <f>K95</f>
        <v>5</v>
      </c>
      <c r="E103" s="12">
        <f>L97</f>
        <v>1</v>
      </c>
      <c r="F103" s="12">
        <f>K97</f>
        <v>5</v>
      </c>
      <c r="G103" s="12">
        <f>L99</f>
        <v>1</v>
      </c>
      <c r="H103" s="12">
        <f>K99</f>
        <v>1</v>
      </c>
      <c r="I103" s="12">
        <f>L101</f>
        <v>1</v>
      </c>
      <c r="J103" s="12">
        <f>K101</f>
        <v>0</v>
      </c>
      <c r="K103" s="63"/>
      <c r="L103" s="63"/>
      <c r="M103" s="63"/>
      <c r="N103" s="63"/>
      <c r="O103" s="63"/>
      <c r="P103" s="63"/>
      <c r="Q103" s="63"/>
      <c r="R103" s="7"/>
      <c r="S103" s="54"/>
      <c r="T103" s="64"/>
    </row>
    <row r="104" spans="1:20" ht="24.75" customHeight="1" thickTop="1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54"/>
      <c r="T104" s="64"/>
    </row>
    <row r="105" spans="1:20" ht="24.75" customHeight="1">
      <c r="A105" s="2"/>
      <c r="B105" s="66" t="s">
        <v>67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2"/>
      <c r="S105" s="54"/>
      <c r="T105" s="64"/>
    </row>
    <row r="106" spans="1:20" ht="24.75" customHeight="1" thickBot="1">
      <c r="A106" s="2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2"/>
      <c r="S106" s="54"/>
      <c r="T106" s="64"/>
    </row>
    <row r="107" spans="1:20" ht="24.75" customHeight="1" thickBot="1" thickTop="1">
      <c r="A107" s="2"/>
      <c r="B107" s="12" t="s">
        <v>13</v>
      </c>
      <c r="C107" s="63" t="str">
        <f>B108</f>
        <v>冨貴島FC</v>
      </c>
      <c r="D107" s="63"/>
      <c r="E107" s="63" t="str">
        <f>B110</f>
        <v>FC平田</v>
      </c>
      <c r="F107" s="63"/>
      <c r="G107" s="63" t="str">
        <f>B112</f>
        <v>信篤FC　</v>
      </c>
      <c r="H107" s="63"/>
      <c r="I107" s="63" t="str">
        <f>B114</f>
        <v>国府台FC</v>
      </c>
      <c r="J107" s="63"/>
      <c r="K107" s="63" t="str">
        <f>B116</f>
        <v>曽谷SC　</v>
      </c>
      <c r="L107" s="63"/>
      <c r="M107" s="12" t="s">
        <v>4</v>
      </c>
      <c r="N107" s="12" t="s">
        <v>3</v>
      </c>
      <c r="O107" s="12" t="s">
        <v>2</v>
      </c>
      <c r="P107" s="12" t="s">
        <v>1</v>
      </c>
      <c r="Q107" s="12" t="s">
        <v>0</v>
      </c>
      <c r="R107" s="2"/>
      <c r="S107" s="54"/>
      <c r="T107" s="64"/>
    </row>
    <row r="108" spans="1:20" ht="24.75" customHeight="1" thickBot="1" thickTop="1">
      <c r="A108" s="2"/>
      <c r="B108" s="63" t="s">
        <v>55</v>
      </c>
      <c r="C108" s="63" t="s">
        <v>25</v>
      </c>
      <c r="D108" s="63"/>
      <c r="E108" s="63" t="str">
        <f>IF(E109&gt;F109,"○",IF(E109=F109,"△",IF(E109&lt;F109,"×")))</f>
        <v>×</v>
      </c>
      <c r="F108" s="63"/>
      <c r="G108" s="63" t="str">
        <f>IF(G109&gt;H109,"○",IF(G109=H109,"△",IF(G109&lt;H109,"×")))</f>
        <v>×</v>
      </c>
      <c r="H108" s="63"/>
      <c r="I108" s="63" t="str">
        <f>IF(I109&gt;J109,"○",IF(I109=J109,"△",IF(I109&lt;J109,"×")))</f>
        <v>×</v>
      </c>
      <c r="J108" s="63"/>
      <c r="K108" s="63" t="str">
        <f>IF(K109&gt;L109,"○",IF(K109=L109,"△",IF(K109&lt;L109,"×")))</f>
        <v>×</v>
      </c>
      <c r="L108" s="63"/>
      <c r="M108" s="63">
        <f>COUNTIF(E108:K108,"○")*3+COUNTIF(E108:K108,"△")</f>
        <v>0</v>
      </c>
      <c r="N108" s="63">
        <f>G109+I109+E109+K109</f>
        <v>1</v>
      </c>
      <c r="O108" s="63">
        <f>H109+J109+F109+L109</f>
        <v>21</v>
      </c>
      <c r="P108" s="63">
        <f>N108-O108</f>
        <v>-20</v>
      </c>
      <c r="Q108" s="63">
        <f>RANK(T108,T108:T117)</f>
        <v>5</v>
      </c>
      <c r="R108" s="65"/>
      <c r="S108" s="54"/>
      <c r="T108" s="64">
        <f>M108+(P108)/100</f>
        <v>-0.2</v>
      </c>
    </row>
    <row r="109" spans="1:20" ht="24.75" customHeight="1" thickBot="1" thickTop="1">
      <c r="A109" s="2"/>
      <c r="B109" s="63"/>
      <c r="C109" s="63"/>
      <c r="D109" s="63"/>
      <c r="E109" s="12">
        <v>0</v>
      </c>
      <c r="F109" s="12">
        <v>7</v>
      </c>
      <c r="G109" s="12">
        <v>1</v>
      </c>
      <c r="H109" s="12">
        <v>3</v>
      </c>
      <c r="I109" s="12">
        <v>0</v>
      </c>
      <c r="J109" s="12">
        <v>6</v>
      </c>
      <c r="K109" s="12">
        <v>0</v>
      </c>
      <c r="L109" s="12">
        <v>5</v>
      </c>
      <c r="M109" s="63"/>
      <c r="N109" s="63"/>
      <c r="O109" s="63"/>
      <c r="P109" s="63"/>
      <c r="Q109" s="63"/>
      <c r="R109" s="65"/>
      <c r="S109" s="54"/>
      <c r="T109" s="64"/>
    </row>
    <row r="110" spans="1:20" ht="24.75" customHeight="1" thickBot="1" thickTop="1">
      <c r="A110" s="2"/>
      <c r="B110" s="71" t="s">
        <v>56</v>
      </c>
      <c r="C110" s="71" t="str">
        <f>IF(C111&gt;D111,"○",IF(C111=D111,"△",IF(C111&lt;D111,"×")))</f>
        <v>○</v>
      </c>
      <c r="D110" s="71"/>
      <c r="E110" s="71" t="s">
        <v>25</v>
      </c>
      <c r="F110" s="71"/>
      <c r="G110" s="71" t="str">
        <f>IF(G111&gt;H111,"○",IF(G111=H111,"△",IF(G111&lt;H111,"×")))</f>
        <v>○</v>
      </c>
      <c r="H110" s="71"/>
      <c r="I110" s="71" t="str">
        <f>IF(I111&gt;J111,"○",IF(I111=J111,"△",IF(I111&lt;J111,"×")))</f>
        <v>○</v>
      </c>
      <c r="J110" s="71"/>
      <c r="K110" s="71" t="str">
        <f>IF(K111&gt;L111,"○",IF(K111=L111,"△",IF(K111&lt;L111,"×")))</f>
        <v>△</v>
      </c>
      <c r="L110" s="71"/>
      <c r="M110" s="71">
        <f>COUNTIF(C110:K110,"○")*3+COUNTIF(C110:K110,"△")</f>
        <v>10</v>
      </c>
      <c r="N110" s="71">
        <f>G111+I111+C111+K111</f>
        <v>13</v>
      </c>
      <c r="O110" s="71">
        <f>H111+J111+D111+L111</f>
        <v>1</v>
      </c>
      <c r="P110" s="71">
        <f>N110-O110</f>
        <v>12</v>
      </c>
      <c r="Q110" s="71">
        <f>RANK(T110,T108:T117)</f>
        <v>1</v>
      </c>
      <c r="R110" s="65"/>
      <c r="S110" s="54"/>
      <c r="T110" s="64">
        <f>M110+(P110)/100</f>
        <v>10.12</v>
      </c>
    </row>
    <row r="111" spans="1:20" ht="24.75" customHeight="1" thickBot="1" thickTop="1">
      <c r="A111" s="2"/>
      <c r="B111" s="71"/>
      <c r="C111" s="18">
        <f>F109</f>
        <v>7</v>
      </c>
      <c r="D111" s="18">
        <f>E109</f>
        <v>0</v>
      </c>
      <c r="E111" s="71"/>
      <c r="F111" s="71"/>
      <c r="G111" s="18">
        <v>4</v>
      </c>
      <c r="H111" s="18">
        <v>0</v>
      </c>
      <c r="I111" s="18">
        <v>1</v>
      </c>
      <c r="J111" s="18">
        <v>0</v>
      </c>
      <c r="K111" s="18">
        <v>1</v>
      </c>
      <c r="L111" s="18">
        <v>1</v>
      </c>
      <c r="M111" s="71"/>
      <c r="N111" s="71"/>
      <c r="O111" s="71"/>
      <c r="P111" s="71"/>
      <c r="Q111" s="71"/>
      <c r="R111" s="65"/>
      <c r="S111" s="54"/>
      <c r="T111" s="64"/>
    </row>
    <row r="112" spans="1:20" ht="24.75" customHeight="1" thickBot="1" thickTop="1">
      <c r="A112" s="70"/>
      <c r="B112" s="68" t="s">
        <v>57</v>
      </c>
      <c r="C112" s="63" t="str">
        <f>IF(C113&gt;D113,"○",IF(C113=D113,"△",IF(C113&lt;D113,"×")))</f>
        <v>○</v>
      </c>
      <c r="D112" s="63"/>
      <c r="E112" s="63" t="str">
        <f>IF(E113&gt;F113,"○",IF(E113=F113,"△",IF(E113&lt;F113,"×")))</f>
        <v>×</v>
      </c>
      <c r="F112" s="63"/>
      <c r="G112" s="63" t="s">
        <v>25</v>
      </c>
      <c r="H112" s="63"/>
      <c r="I112" s="63" t="str">
        <f>IF(I113&gt;J113,"○",IF(I113=J113,"△",IF(I113&lt;J113,"×")))</f>
        <v>○</v>
      </c>
      <c r="J112" s="63"/>
      <c r="K112" s="63" t="str">
        <f>IF(K113&gt;L113,"○",IF(K113=L113,"△",IF(K113&lt;L113,"×")))</f>
        <v>×</v>
      </c>
      <c r="L112" s="63"/>
      <c r="M112" s="63">
        <f>COUNTIF(C112:K112,"○")*3+COUNTIF(C112:K112,"△")</f>
        <v>6</v>
      </c>
      <c r="N112" s="63">
        <f>C113+I113+E113+K113</f>
        <v>5</v>
      </c>
      <c r="O112" s="63">
        <f>D113+J113+F113+L113</f>
        <v>7</v>
      </c>
      <c r="P112" s="63">
        <f>N112-O112</f>
        <v>-2</v>
      </c>
      <c r="Q112" s="63">
        <f>RANK(T112,T108:T117)</f>
        <v>3</v>
      </c>
      <c r="R112" s="65"/>
      <c r="S112" s="54"/>
      <c r="T112" s="64">
        <f>M112+(P112)/100</f>
        <v>5.98</v>
      </c>
    </row>
    <row r="113" spans="1:20" ht="24.75" customHeight="1" thickBot="1" thickTop="1">
      <c r="A113" s="70"/>
      <c r="B113" s="69"/>
      <c r="C113" s="12">
        <f>H109</f>
        <v>3</v>
      </c>
      <c r="D113" s="12">
        <f>G109</f>
        <v>1</v>
      </c>
      <c r="E113" s="12">
        <f>H111</f>
        <v>0</v>
      </c>
      <c r="F113" s="12">
        <f>G111</f>
        <v>4</v>
      </c>
      <c r="G113" s="63"/>
      <c r="H113" s="63"/>
      <c r="I113" s="12">
        <v>1</v>
      </c>
      <c r="J113" s="12">
        <v>0</v>
      </c>
      <c r="K113" s="12">
        <v>1</v>
      </c>
      <c r="L113" s="12">
        <v>2</v>
      </c>
      <c r="M113" s="63"/>
      <c r="N113" s="63"/>
      <c r="O113" s="63"/>
      <c r="P113" s="63"/>
      <c r="Q113" s="63"/>
      <c r="R113" s="65"/>
      <c r="S113" s="54"/>
      <c r="T113" s="64"/>
    </row>
    <row r="114" spans="1:20" ht="24.75" customHeight="1" thickBot="1" thickTop="1">
      <c r="A114" s="2"/>
      <c r="B114" s="63" t="s">
        <v>58</v>
      </c>
      <c r="C114" s="63" t="str">
        <f>IF(C115&gt;D115,"○",IF(C115=D115,"△",IF(C115&lt;D115,"×")))</f>
        <v>○</v>
      </c>
      <c r="D114" s="63"/>
      <c r="E114" s="63" t="str">
        <f>IF(E115&gt;F115,"○",IF(E115=F115,"△",IF(E115&lt;F115,"×")))</f>
        <v>×</v>
      </c>
      <c r="F114" s="63"/>
      <c r="G114" s="63" t="str">
        <f>IF(G115&gt;H115,"○",IF(G115=H115,"△",IF(G115&lt;H115,"×")))</f>
        <v>×</v>
      </c>
      <c r="H114" s="63"/>
      <c r="I114" s="63" t="s">
        <v>25</v>
      </c>
      <c r="J114" s="63"/>
      <c r="K114" s="63" t="str">
        <f>IF(K115&gt;L115,"○",IF(K115=L115,"△",IF(K115&lt;L115,"×")))</f>
        <v>△</v>
      </c>
      <c r="L114" s="63"/>
      <c r="M114" s="63">
        <f>COUNTIF(C114:K114,"○")*3+COUNTIF(C114:K114,"△")</f>
        <v>4</v>
      </c>
      <c r="N114" s="63">
        <f>G115+C115+E115+K115</f>
        <v>7</v>
      </c>
      <c r="O114" s="63">
        <f>H115+D115+F115+L115</f>
        <v>3</v>
      </c>
      <c r="P114" s="63">
        <f>N114-O114</f>
        <v>4</v>
      </c>
      <c r="Q114" s="63">
        <f>RANK(T114,T108:T117)</f>
        <v>4</v>
      </c>
      <c r="R114" s="65"/>
      <c r="S114" s="54"/>
      <c r="T114" s="64">
        <f>M114+(P114)/100</f>
        <v>4.04</v>
      </c>
    </row>
    <row r="115" spans="1:20" ht="24.75" customHeight="1" thickBot="1" thickTop="1">
      <c r="A115" s="2"/>
      <c r="B115" s="63"/>
      <c r="C115" s="12">
        <f>J109</f>
        <v>6</v>
      </c>
      <c r="D115" s="12">
        <f>I109</f>
        <v>0</v>
      </c>
      <c r="E115" s="12">
        <f>J111</f>
        <v>0</v>
      </c>
      <c r="F115" s="12">
        <f>I111</f>
        <v>1</v>
      </c>
      <c r="G115" s="12">
        <f>J113</f>
        <v>0</v>
      </c>
      <c r="H115" s="12">
        <f>I113</f>
        <v>1</v>
      </c>
      <c r="I115" s="63"/>
      <c r="J115" s="63"/>
      <c r="K115" s="12">
        <v>1</v>
      </c>
      <c r="L115" s="12">
        <v>1</v>
      </c>
      <c r="M115" s="63"/>
      <c r="N115" s="63"/>
      <c r="O115" s="63"/>
      <c r="P115" s="63"/>
      <c r="Q115" s="63"/>
      <c r="R115" s="65"/>
      <c r="S115" s="54"/>
      <c r="T115" s="64"/>
    </row>
    <row r="116" spans="1:20" ht="24.75" customHeight="1" thickBot="1" thickTop="1">
      <c r="A116" s="2"/>
      <c r="B116" s="72" t="s">
        <v>59</v>
      </c>
      <c r="C116" s="72" t="str">
        <f>IF(C117&gt;D117,"○",IF(C117=D117,"△",IF(C117&lt;D117,"×")))</f>
        <v>○</v>
      </c>
      <c r="D116" s="72"/>
      <c r="E116" s="72" t="str">
        <f>IF(E117&gt;F117,"○",IF(E117=F117,"△",IF(E117&lt;F117,"×")))</f>
        <v>△</v>
      </c>
      <c r="F116" s="72"/>
      <c r="G116" s="72" t="str">
        <f>IF(G117&gt;H117,"○",IF(G117=H117,"△",IF(G117&lt;H117,"×")))</f>
        <v>○</v>
      </c>
      <c r="H116" s="72"/>
      <c r="I116" s="72" t="str">
        <f>IF(I117&gt;J117,"○",IF(I117=J117,"△",IF(I117&lt;J117,"×")))</f>
        <v>△</v>
      </c>
      <c r="J116" s="72"/>
      <c r="K116" s="72" t="s">
        <v>25</v>
      </c>
      <c r="L116" s="72"/>
      <c r="M116" s="72">
        <f>COUNTIF(C116:K116,"○")*3+COUNTIF(C116:K116,"△")</f>
        <v>8</v>
      </c>
      <c r="N116" s="72">
        <f>G117+I117+E117+C117</f>
        <v>9</v>
      </c>
      <c r="O116" s="72">
        <f>H117+J117+F117+D117</f>
        <v>3</v>
      </c>
      <c r="P116" s="72">
        <f>N116-O116</f>
        <v>6</v>
      </c>
      <c r="Q116" s="72">
        <f>RANK(T116,T108:T117)</f>
        <v>2</v>
      </c>
      <c r="R116" s="65"/>
      <c r="S116" s="54"/>
      <c r="T116" s="64">
        <f>M116+(P116)/100</f>
        <v>8.06</v>
      </c>
    </row>
    <row r="117" spans="1:20" ht="24.75" customHeight="1" thickBot="1" thickTop="1">
      <c r="A117" s="2"/>
      <c r="B117" s="72"/>
      <c r="C117" s="17">
        <f>L109</f>
        <v>5</v>
      </c>
      <c r="D117" s="17">
        <f>K109</f>
        <v>0</v>
      </c>
      <c r="E117" s="17">
        <f>L111</f>
        <v>1</v>
      </c>
      <c r="F117" s="17">
        <f>K111</f>
        <v>1</v>
      </c>
      <c r="G117" s="17">
        <f>L113</f>
        <v>2</v>
      </c>
      <c r="H117" s="17">
        <f>K113</f>
        <v>1</v>
      </c>
      <c r="I117" s="17">
        <f>L115</f>
        <v>1</v>
      </c>
      <c r="J117" s="17">
        <f>K115</f>
        <v>1</v>
      </c>
      <c r="K117" s="72"/>
      <c r="L117" s="72"/>
      <c r="M117" s="72"/>
      <c r="N117" s="72"/>
      <c r="O117" s="72"/>
      <c r="P117" s="72"/>
      <c r="Q117" s="72"/>
      <c r="R117" s="65"/>
      <c r="S117" s="54"/>
      <c r="T117" s="64"/>
    </row>
    <row r="118" spans="1:20" ht="24.75" customHeight="1" thickTop="1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7"/>
      <c r="S118" s="54"/>
      <c r="T118" s="52"/>
    </row>
    <row r="119" ht="24">
      <c r="T119" s="52"/>
    </row>
    <row r="120" ht="24">
      <c r="T120" s="52"/>
    </row>
  </sheetData>
  <sheetProtection/>
  <mergeCells count="567">
    <mergeCell ref="T92:T93"/>
    <mergeCell ref="T90:T91"/>
    <mergeCell ref="B91:Q92"/>
    <mergeCell ref="K93:L93"/>
    <mergeCell ref="I93:J93"/>
    <mergeCell ref="G93:H93"/>
    <mergeCell ref="E93:F93"/>
    <mergeCell ref="C93:D93"/>
    <mergeCell ref="E94:F94"/>
    <mergeCell ref="C94:D95"/>
    <mergeCell ref="B94:B95"/>
    <mergeCell ref="K96:L96"/>
    <mergeCell ref="K94:L94"/>
    <mergeCell ref="A96:A97"/>
    <mergeCell ref="T94:T95"/>
    <mergeCell ref="R94:R95"/>
    <mergeCell ref="Q94:Q95"/>
    <mergeCell ref="P94:P95"/>
    <mergeCell ref="O94:O95"/>
    <mergeCell ref="N94:N95"/>
    <mergeCell ref="M94:M95"/>
    <mergeCell ref="I94:J94"/>
    <mergeCell ref="G94:H94"/>
    <mergeCell ref="O98:O99"/>
    <mergeCell ref="N98:N99"/>
    <mergeCell ref="M98:M99"/>
    <mergeCell ref="I98:J98"/>
    <mergeCell ref="T98:T99"/>
    <mergeCell ref="R98:R99"/>
    <mergeCell ref="Q98:Q99"/>
    <mergeCell ref="P98:P99"/>
    <mergeCell ref="G96:H96"/>
    <mergeCell ref="E96:F97"/>
    <mergeCell ref="C96:D96"/>
    <mergeCell ref="B96:B97"/>
    <mergeCell ref="O96:O97"/>
    <mergeCell ref="N96:N97"/>
    <mergeCell ref="M96:M97"/>
    <mergeCell ref="I96:J96"/>
    <mergeCell ref="T96:T97"/>
    <mergeCell ref="R96:R97"/>
    <mergeCell ref="Q96:Q97"/>
    <mergeCell ref="P96:P97"/>
    <mergeCell ref="N116:N117"/>
    <mergeCell ref="M116:M117"/>
    <mergeCell ref="K116:L117"/>
    <mergeCell ref="E98:F98"/>
    <mergeCell ref="K98:L98"/>
    <mergeCell ref="O116:O117"/>
    <mergeCell ref="T114:T115"/>
    <mergeCell ref="R114:R115"/>
    <mergeCell ref="Q114:Q115"/>
    <mergeCell ref="P114:P115"/>
    <mergeCell ref="O114:O115"/>
    <mergeCell ref="T116:T117"/>
    <mergeCell ref="R116:R117"/>
    <mergeCell ref="Q116:Q117"/>
    <mergeCell ref="P116:P117"/>
    <mergeCell ref="T68:T69"/>
    <mergeCell ref="T70:T71"/>
    <mergeCell ref="G98:H99"/>
    <mergeCell ref="P76:P77"/>
    <mergeCell ref="Q76:Q77"/>
    <mergeCell ref="T76:T77"/>
    <mergeCell ref="Q82:Q83"/>
    <mergeCell ref="P84:P85"/>
    <mergeCell ref="Q84:Q85"/>
    <mergeCell ref="Q86:Q87"/>
    <mergeCell ref="P70:P71"/>
    <mergeCell ref="Q70:Q71"/>
    <mergeCell ref="M68:M69"/>
    <mergeCell ref="N68:N69"/>
    <mergeCell ref="O68:O69"/>
    <mergeCell ref="P68:P69"/>
    <mergeCell ref="Q68:Q69"/>
    <mergeCell ref="N70:N71"/>
    <mergeCell ref="O70:O71"/>
    <mergeCell ref="K68:L68"/>
    <mergeCell ref="K70:L70"/>
    <mergeCell ref="K72:L72"/>
    <mergeCell ref="K74:L74"/>
    <mergeCell ref="O58:O59"/>
    <mergeCell ref="Q58:Q59"/>
    <mergeCell ref="T58:T59"/>
    <mergeCell ref="K67:L67"/>
    <mergeCell ref="T62:T63"/>
    <mergeCell ref="T64:T65"/>
    <mergeCell ref="T66:T67"/>
    <mergeCell ref="C50:D51"/>
    <mergeCell ref="E50:F50"/>
    <mergeCell ref="G50:H50"/>
    <mergeCell ref="B58:B59"/>
    <mergeCell ref="C58:D58"/>
    <mergeCell ref="E58:F58"/>
    <mergeCell ref="G58:H58"/>
    <mergeCell ref="T46:T47"/>
    <mergeCell ref="T48:T49"/>
    <mergeCell ref="T50:T51"/>
    <mergeCell ref="T52:T53"/>
    <mergeCell ref="R52:R53"/>
    <mergeCell ref="K56:L56"/>
    <mergeCell ref="T54:T55"/>
    <mergeCell ref="T56:T57"/>
    <mergeCell ref="G114:H114"/>
    <mergeCell ref="E114:F114"/>
    <mergeCell ref="C114:D114"/>
    <mergeCell ref="T44:T45"/>
    <mergeCell ref="K49:L49"/>
    <mergeCell ref="K50:L50"/>
    <mergeCell ref="K52:L52"/>
    <mergeCell ref="P50:P51"/>
    <mergeCell ref="Q50:Q51"/>
    <mergeCell ref="R50:R51"/>
    <mergeCell ref="N114:N115"/>
    <mergeCell ref="M114:M115"/>
    <mergeCell ref="K114:L114"/>
    <mergeCell ref="I114:J115"/>
    <mergeCell ref="Q74:Q75"/>
    <mergeCell ref="B72:B73"/>
    <mergeCell ref="C72:D72"/>
    <mergeCell ref="C112:D112"/>
    <mergeCell ref="E112:F112"/>
    <mergeCell ref="I112:J112"/>
    <mergeCell ref="K112:L112"/>
    <mergeCell ref="Q88:Q89"/>
    <mergeCell ref="C98:D98"/>
    <mergeCell ref="B98:B99"/>
    <mergeCell ref="Q72:Q73"/>
    <mergeCell ref="B74:B75"/>
    <mergeCell ref="C74:D74"/>
    <mergeCell ref="E74:F74"/>
    <mergeCell ref="G74:H74"/>
    <mergeCell ref="I74:J75"/>
    <mergeCell ref="M74:M75"/>
    <mergeCell ref="N74:N75"/>
    <mergeCell ref="O74:O75"/>
    <mergeCell ref="P74:P75"/>
    <mergeCell ref="B114:B115"/>
    <mergeCell ref="Q112:Q113"/>
    <mergeCell ref="T72:T73"/>
    <mergeCell ref="T74:T75"/>
    <mergeCell ref="T78:T79"/>
    <mergeCell ref="T80:T81"/>
    <mergeCell ref="T82:T83"/>
    <mergeCell ref="T84:T85"/>
    <mergeCell ref="T86:T87"/>
    <mergeCell ref="T88:T89"/>
    <mergeCell ref="N26:N27"/>
    <mergeCell ref="O26:O27"/>
    <mergeCell ref="Q28:Q29"/>
    <mergeCell ref="I35:J35"/>
    <mergeCell ref="I30:J30"/>
    <mergeCell ref="K30:L31"/>
    <mergeCell ref="I28:J29"/>
    <mergeCell ref="K28:L28"/>
    <mergeCell ref="K35:L35"/>
    <mergeCell ref="P26:P27"/>
    <mergeCell ref="T26:T27"/>
    <mergeCell ref="T28:T29"/>
    <mergeCell ref="T30:T31"/>
    <mergeCell ref="T32:T33"/>
    <mergeCell ref="O36:O37"/>
    <mergeCell ref="P40:P41"/>
    <mergeCell ref="Q40:Q41"/>
    <mergeCell ref="O40:O41"/>
    <mergeCell ref="O28:O29"/>
    <mergeCell ref="P28:P29"/>
    <mergeCell ref="M30:M31"/>
    <mergeCell ref="O30:O31"/>
    <mergeCell ref="T42:T43"/>
    <mergeCell ref="R30:R31"/>
    <mergeCell ref="R42:R43"/>
    <mergeCell ref="P30:P31"/>
    <mergeCell ref="P42:P43"/>
    <mergeCell ref="Q42:Q43"/>
    <mergeCell ref="T34:T35"/>
    <mergeCell ref="R36:R37"/>
    <mergeCell ref="R38:R39"/>
    <mergeCell ref="R40:R41"/>
    <mergeCell ref="T36:T37"/>
    <mergeCell ref="T38:T39"/>
    <mergeCell ref="T40:T41"/>
    <mergeCell ref="R22:R23"/>
    <mergeCell ref="R24:R25"/>
    <mergeCell ref="R26:R27"/>
    <mergeCell ref="R28:R29"/>
    <mergeCell ref="R10:R11"/>
    <mergeCell ref="R12:R13"/>
    <mergeCell ref="R14:R15"/>
    <mergeCell ref="R16:R17"/>
    <mergeCell ref="Q52:Q53"/>
    <mergeCell ref="Q26:Q27"/>
    <mergeCell ref="Q10:Q11"/>
    <mergeCell ref="Q12:Q13"/>
    <mergeCell ref="B47:Q48"/>
    <mergeCell ref="C49:D49"/>
    <mergeCell ref="E49:F49"/>
    <mergeCell ref="G49:H49"/>
    <mergeCell ref="I49:J49"/>
    <mergeCell ref="B50:B51"/>
    <mergeCell ref="M40:M41"/>
    <mergeCell ref="N40:N41"/>
    <mergeCell ref="T8:T9"/>
    <mergeCell ref="T10:T11"/>
    <mergeCell ref="T12:T13"/>
    <mergeCell ref="T14:T15"/>
    <mergeCell ref="T16:T17"/>
    <mergeCell ref="T22:T23"/>
    <mergeCell ref="T24:T25"/>
    <mergeCell ref="R8:R9"/>
    <mergeCell ref="K40:L40"/>
    <mergeCell ref="B40:B41"/>
    <mergeCell ref="C40:D40"/>
    <mergeCell ref="E40:F40"/>
    <mergeCell ref="G40:H41"/>
    <mergeCell ref="I40:J40"/>
    <mergeCell ref="B38:B39"/>
    <mergeCell ref="C38:D38"/>
    <mergeCell ref="E38:F39"/>
    <mergeCell ref="K36:L36"/>
    <mergeCell ref="B5:Q6"/>
    <mergeCell ref="C7:D7"/>
    <mergeCell ref="E7:F7"/>
    <mergeCell ref="C35:D35"/>
    <mergeCell ref="P24:P25"/>
    <mergeCell ref="Q24:Q25"/>
    <mergeCell ref="G7:H7"/>
    <mergeCell ref="I7:J7"/>
    <mergeCell ref="M28:M29"/>
    <mergeCell ref="N28:N29"/>
    <mergeCell ref="N8:N9"/>
    <mergeCell ref="O8:O9"/>
    <mergeCell ref="P8:P9"/>
    <mergeCell ref="Q8:Q9"/>
    <mergeCell ref="P44:P45"/>
    <mergeCell ref="Q44:Q45"/>
    <mergeCell ref="B2:Q3"/>
    <mergeCell ref="A8:A9"/>
    <mergeCell ref="B8:B9"/>
    <mergeCell ref="C8:D9"/>
    <mergeCell ref="E8:F8"/>
    <mergeCell ref="G8:H8"/>
    <mergeCell ref="I8:J8"/>
    <mergeCell ref="K8:L8"/>
    <mergeCell ref="P10:P11"/>
    <mergeCell ref="P12:P13"/>
    <mergeCell ref="M12:M13"/>
    <mergeCell ref="N12:N13"/>
    <mergeCell ref="O12:O13"/>
    <mergeCell ref="K7:L7"/>
    <mergeCell ref="I14:J15"/>
    <mergeCell ref="K14:L14"/>
    <mergeCell ref="M14:M15"/>
    <mergeCell ref="M8:M9"/>
    <mergeCell ref="I12:J12"/>
    <mergeCell ref="P22:P23"/>
    <mergeCell ref="B22:B23"/>
    <mergeCell ref="C22:D23"/>
    <mergeCell ref="E22:F22"/>
    <mergeCell ref="G22:H22"/>
    <mergeCell ref="I22:J22"/>
    <mergeCell ref="N14:N15"/>
    <mergeCell ref="O14:O15"/>
    <mergeCell ref="B12:B13"/>
    <mergeCell ref="C12:D12"/>
    <mergeCell ref="E12:F12"/>
    <mergeCell ref="G12:H13"/>
    <mergeCell ref="Q22:Q23"/>
    <mergeCell ref="P14:P15"/>
    <mergeCell ref="Q14:Q15"/>
    <mergeCell ref="N16:N17"/>
    <mergeCell ref="O16:O17"/>
    <mergeCell ref="P16:P17"/>
    <mergeCell ref="Q16:Q17"/>
    <mergeCell ref="M22:M23"/>
    <mergeCell ref="N22:N23"/>
    <mergeCell ref="O22:O23"/>
    <mergeCell ref="M16:M17"/>
    <mergeCell ref="C14:D14"/>
    <mergeCell ref="E14:F14"/>
    <mergeCell ref="G14:H14"/>
    <mergeCell ref="K22:L22"/>
    <mergeCell ref="K12:L12"/>
    <mergeCell ref="K16:L17"/>
    <mergeCell ref="C21:D21"/>
    <mergeCell ref="E21:F21"/>
    <mergeCell ref="G21:H21"/>
    <mergeCell ref="I21:J21"/>
    <mergeCell ref="K21:L21"/>
    <mergeCell ref="B19:Q20"/>
    <mergeCell ref="B16:B17"/>
    <mergeCell ref="C16:D16"/>
    <mergeCell ref="K10:L10"/>
    <mergeCell ref="M10:M11"/>
    <mergeCell ref="N10:N11"/>
    <mergeCell ref="O10:O11"/>
    <mergeCell ref="I24:J24"/>
    <mergeCell ref="B10:B11"/>
    <mergeCell ref="C10:D10"/>
    <mergeCell ref="E10:F11"/>
    <mergeCell ref="G10:H10"/>
    <mergeCell ref="I10:J10"/>
    <mergeCell ref="E16:F16"/>
    <mergeCell ref="G16:H16"/>
    <mergeCell ref="I16:J16"/>
    <mergeCell ref="B14:B15"/>
    <mergeCell ref="B24:B25"/>
    <mergeCell ref="C24:D24"/>
    <mergeCell ref="E24:F25"/>
    <mergeCell ref="G24:H24"/>
    <mergeCell ref="P36:P37"/>
    <mergeCell ref="Q36:Q37"/>
    <mergeCell ref="B26:B27"/>
    <mergeCell ref="C26:D26"/>
    <mergeCell ref="E26:F26"/>
    <mergeCell ref="G26:H27"/>
    <mergeCell ref="I26:J26"/>
    <mergeCell ref="B28:B29"/>
    <mergeCell ref="C28:D28"/>
    <mergeCell ref="E28:F28"/>
    <mergeCell ref="E35:F35"/>
    <mergeCell ref="G35:H35"/>
    <mergeCell ref="B33:Q34"/>
    <mergeCell ref="B30:B31"/>
    <mergeCell ref="C30:D30"/>
    <mergeCell ref="E30:F30"/>
    <mergeCell ref="G30:H30"/>
    <mergeCell ref="Q30:Q31"/>
    <mergeCell ref="K26:L26"/>
    <mergeCell ref="M26:M27"/>
    <mergeCell ref="A36:A37"/>
    <mergeCell ref="B36:B37"/>
    <mergeCell ref="C36:D37"/>
    <mergeCell ref="E36:F36"/>
    <mergeCell ref="G36:H36"/>
    <mergeCell ref="I36:J36"/>
    <mergeCell ref="M36:M37"/>
    <mergeCell ref="A30:A31"/>
    <mergeCell ref="M24:M25"/>
    <mergeCell ref="N24:N25"/>
    <mergeCell ref="O24:O25"/>
    <mergeCell ref="K24:L24"/>
    <mergeCell ref="O38:O39"/>
    <mergeCell ref="P38:P39"/>
    <mergeCell ref="Q38:Q39"/>
    <mergeCell ref="K38:L38"/>
    <mergeCell ref="G28:H28"/>
    <mergeCell ref="N30:N31"/>
    <mergeCell ref="G38:H38"/>
    <mergeCell ref="I38:J38"/>
    <mergeCell ref="M38:M39"/>
    <mergeCell ref="N38:N39"/>
    <mergeCell ref="N36:N37"/>
    <mergeCell ref="I44:J44"/>
    <mergeCell ref="K44:L45"/>
    <mergeCell ref="O44:O45"/>
    <mergeCell ref="I50:J50"/>
    <mergeCell ref="M50:M51"/>
    <mergeCell ref="N50:N51"/>
    <mergeCell ref="M44:M45"/>
    <mergeCell ref="N44:N45"/>
    <mergeCell ref="B44:B45"/>
    <mergeCell ref="C44:D44"/>
    <mergeCell ref="E44:F44"/>
    <mergeCell ref="G44:H44"/>
    <mergeCell ref="O50:O51"/>
    <mergeCell ref="B42:B43"/>
    <mergeCell ref="C42:D42"/>
    <mergeCell ref="E42:F42"/>
    <mergeCell ref="G42:H42"/>
    <mergeCell ref="I42:J43"/>
    <mergeCell ref="M42:M43"/>
    <mergeCell ref="N42:N43"/>
    <mergeCell ref="O42:O43"/>
    <mergeCell ref="K42:L42"/>
    <mergeCell ref="C54:D54"/>
    <mergeCell ref="E54:F54"/>
    <mergeCell ref="G54:H55"/>
    <mergeCell ref="I54:J54"/>
    <mergeCell ref="N54:N55"/>
    <mergeCell ref="M54:M55"/>
    <mergeCell ref="M56:M57"/>
    <mergeCell ref="N56:N57"/>
    <mergeCell ref="A56:A57"/>
    <mergeCell ref="B56:B57"/>
    <mergeCell ref="C56:D56"/>
    <mergeCell ref="E56:F56"/>
    <mergeCell ref="O52:O53"/>
    <mergeCell ref="P52:P53"/>
    <mergeCell ref="P58:P59"/>
    <mergeCell ref="B54:B55"/>
    <mergeCell ref="P56:P57"/>
    <mergeCell ref="P54:P55"/>
    <mergeCell ref="O54:O55"/>
    <mergeCell ref="C52:D52"/>
    <mergeCell ref="E52:F53"/>
    <mergeCell ref="G56:H56"/>
    <mergeCell ref="G52:H52"/>
    <mergeCell ref="I52:J52"/>
    <mergeCell ref="M52:M53"/>
    <mergeCell ref="N52:N53"/>
    <mergeCell ref="O56:O57"/>
    <mergeCell ref="B70:B71"/>
    <mergeCell ref="C70:D70"/>
    <mergeCell ref="E70:F71"/>
    <mergeCell ref="G70:H70"/>
    <mergeCell ref="I56:J57"/>
    <mergeCell ref="I58:J58"/>
    <mergeCell ref="K58:L59"/>
    <mergeCell ref="M58:M59"/>
    <mergeCell ref="N58:N59"/>
    <mergeCell ref="I70:J70"/>
    <mergeCell ref="B68:B69"/>
    <mergeCell ref="C68:D69"/>
    <mergeCell ref="E68:F68"/>
    <mergeCell ref="G68:H68"/>
    <mergeCell ref="I68:J68"/>
    <mergeCell ref="C67:D67"/>
    <mergeCell ref="E67:F67"/>
    <mergeCell ref="G67:H67"/>
    <mergeCell ref="I67:J67"/>
    <mergeCell ref="O76:O77"/>
    <mergeCell ref="Q54:Q55"/>
    <mergeCell ref="B52:B53"/>
    <mergeCell ref="K54:L54"/>
    <mergeCell ref="O72:O73"/>
    <mergeCell ref="P72:P73"/>
    <mergeCell ref="M70:M71"/>
    <mergeCell ref="B62:Q63"/>
    <mergeCell ref="Q56:Q57"/>
    <mergeCell ref="B65:Q66"/>
    <mergeCell ref="I76:J76"/>
    <mergeCell ref="K76:L77"/>
    <mergeCell ref="M76:M77"/>
    <mergeCell ref="N76:N77"/>
    <mergeCell ref="N72:N73"/>
    <mergeCell ref="B79:Q80"/>
    <mergeCell ref="C81:D81"/>
    <mergeCell ref="E81:F81"/>
    <mergeCell ref="G81:H81"/>
    <mergeCell ref="I81:J81"/>
    <mergeCell ref="B76:B77"/>
    <mergeCell ref="C76:D76"/>
    <mergeCell ref="E76:F76"/>
    <mergeCell ref="G76:H76"/>
    <mergeCell ref="E72:F72"/>
    <mergeCell ref="G72:H73"/>
    <mergeCell ref="I72:J72"/>
    <mergeCell ref="M72:M73"/>
    <mergeCell ref="I84:J84"/>
    <mergeCell ref="M84:M85"/>
    <mergeCell ref="N84:N85"/>
    <mergeCell ref="O84:O85"/>
    <mergeCell ref="B84:B85"/>
    <mergeCell ref="C84:D84"/>
    <mergeCell ref="E84:F85"/>
    <mergeCell ref="G84:H84"/>
    <mergeCell ref="P86:P87"/>
    <mergeCell ref="B82:B83"/>
    <mergeCell ref="C82:D83"/>
    <mergeCell ref="E82:F82"/>
    <mergeCell ref="G82:H82"/>
    <mergeCell ref="I82:J82"/>
    <mergeCell ref="M82:M83"/>
    <mergeCell ref="N82:N83"/>
    <mergeCell ref="O82:O83"/>
    <mergeCell ref="P82:P83"/>
    <mergeCell ref="I86:J86"/>
    <mergeCell ref="M86:M87"/>
    <mergeCell ref="N86:N87"/>
    <mergeCell ref="O86:O87"/>
    <mergeCell ref="B86:B87"/>
    <mergeCell ref="C86:D86"/>
    <mergeCell ref="E86:F86"/>
    <mergeCell ref="G86:H87"/>
    <mergeCell ref="P88:P89"/>
    <mergeCell ref="B88:B89"/>
    <mergeCell ref="C88:D88"/>
    <mergeCell ref="E88:F88"/>
    <mergeCell ref="G88:H88"/>
    <mergeCell ref="I88:J89"/>
    <mergeCell ref="M88:M89"/>
    <mergeCell ref="N88:N89"/>
    <mergeCell ref="O88:O89"/>
    <mergeCell ref="B116:B117"/>
    <mergeCell ref="P112:P113"/>
    <mergeCell ref="K100:L100"/>
    <mergeCell ref="B102:B103"/>
    <mergeCell ref="C102:D102"/>
    <mergeCell ref="E102:F102"/>
    <mergeCell ref="G102:H102"/>
    <mergeCell ref="I102:J102"/>
    <mergeCell ref="K102:L103"/>
    <mergeCell ref="M102:M103"/>
    <mergeCell ref="I116:J116"/>
    <mergeCell ref="G116:H116"/>
    <mergeCell ref="E116:F116"/>
    <mergeCell ref="C116:D116"/>
    <mergeCell ref="C110:D110"/>
    <mergeCell ref="B110:B111"/>
    <mergeCell ref="T108:T109"/>
    <mergeCell ref="R108:R109"/>
    <mergeCell ref="Q108:Q109"/>
    <mergeCell ref="P108:P109"/>
    <mergeCell ref="O108:O109"/>
    <mergeCell ref="N108:N109"/>
    <mergeCell ref="M108:M109"/>
    <mergeCell ref="K108:L108"/>
    <mergeCell ref="K110:L110"/>
    <mergeCell ref="I110:J110"/>
    <mergeCell ref="G110:H110"/>
    <mergeCell ref="E110:F111"/>
    <mergeCell ref="G112:H113"/>
    <mergeCell ref="B112:B113"/>
    <mergeCell ref="A112:A113"/>
    <mergeCell ref="T110:T111"/>
    <mergeCell ref="R110:R111"/>
    <mergeCell ref="Q110:Q111"/>
    <mergeCell ref="P110:P111"/>
    <mergeCell ref="O110:O111"/>
    <mergeCell ref="N110:N111"/>
    <mergeCell ref="M110:M111"/>
    <mergeCell ref="T102:T103"/>
    <mergeCell ref="O112:O113"/>
    <mergeCell ref="N112:N113"/>
    <mergeCell ref="M112:M113"/>
    <mergeCell ref="N102:N103"/>
    <mergeCell ref="O102:O103"/>
    <mergeCell ref="P102:P103"/>
    <mergeCell ref="T112:T113"/>
    <mergeCell ref="R112:R113"/>
    <mergeCell ref="R84:R85"/>
    <mergeCell ref="R86:R87"/>
    <mergeCell ref="R82:R83"/>
    <mergeCell ref="Q102:Q103"/>
    <mergeCell ref="T106:T107"/>
    <mergeCell ref="B105:Q106"/>
    <mergeCell ref="T104:T105"/>
    <mergeCell ref="R54:R55"/>
    <mergeCell ref="R88:R89"/>
    <mergeCell ref="R56:R57"/>
    <mergeCell ref="R68:R69"/>
    <mergeCell ref="R70:R71"/>
    <mergeCell ref="R72:R73"/>
    <mergeCell ref="R74:R75"/>
    <mergeCell ref="B108:B109"/>
    <mergeCell ref="K107:L107"/>
    <mergeCell ref="I107:J107"/>
    <mergeCell ref="G107:H107"/>
    <mergeCell ref="E107:F107"/>
    <mergeCell ref="C107:D107"/>
    <mergeCell ref="I108:J108"/>
    <mergeCell ref="G108:H108"/>
    <mergeCell ref="I100:J101"/>
    <mergeCell ref="G100:H100"/>
    <mergeCell ref="E108:F108"/>
    <mergeCell ref="C108:D109"/>
    <mergeCell ref="E100:F100"/>
    <mergeCell ref="C100:D100"/>
    <mergeCell ref="B100:B101"/>
    <mergeCell ref="T100:T101"/>
    <mergeCell ref="R100:R101"/>
    <mergeCell ref="Q100:Q101"/>
    <mergeCell ref="P100:P101"/>
    <mergeCell ref="O100:O101"/>
    <mergeCell ref="N100:N101"/>
    <mergeCell ref="M100:M101"/>
  </mergeCells>
  <printOptions horizontalCentered="1" verticalCentered="1"/>
  <pageMargins left="0" right="0" top="0" bottom="0" header="0.31496062992125984" footer="0.31496062992125984"/>
  <pageSetup orientation="portrait" paperSize="9" scale="51" r:id="rId1"/>
  <rowBreaks count="1" manualBreakCount="1">
    <brk id="6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6"/>
  <sheetViews>
    <sheetView view="pageBreakPreview" zoomScaleSheetLayoutView="100" zoomScalePageLayoutView="0" workbookViewId="0" topLeftCell="A1">
      <selection activeCell="C64" sqref="C64"/>
    </sheetView>
  </sheetViews>
  <sheetFormatPr defaultColWidth="12.875" defaultRowHeight="13.5"/>
  <cols>
    <col min="1" max="1" width="7.875" style="22" customWidth="1"/>
    <col min="2" max="16384" width="12.875" style="22" customWidth="1"/>
  </cols>
  <sheetData>
    <row r="2" spans="1:16" ht="16.5" customHeight="1">
      <c r="A2" s="74" t="s">
        <v>112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37"/>
      <c r="M2" s="37"/>
      <c r="N2" s="37"/>
      <c r="O2" s="37"/>
      <c r="P2" s="37"/>
    </row>
    <row r="3" spans="1:16" ht="16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37"/>
      <c r="M3" s="37"/>
      <c r="N3" s="37"/>
      <c r="O3" s="37"/>
      <c r="P3" s="37"/>
    </row>
    <row r="4" spans="1:11" ht="13.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6" spans="1:9" ht="33.75" customHeight="1">
      <c r="A6" s="56" t="s">
        <v>68</v>
      </c>
      <c r="B6" s="56"/>
      <c r="C6" s="57" t="s">
        <v>69</v>
      </c>
      <c r="D6" s="57"/>
      <c r="E6" s="57"/>
      <c r="F6" s="34"/>
      <c r="G6" s="83" t="s">
        <v>70</v>
      </c>
      <c r="H6" s="84"/>
      <c r="I6" s="21" t="s">
        <v>71</v>
      </c>
    </row>
    <row r="7" spans="5:11" ht="21.75" customHeight="1">
      <c r="E7" s="85"/>
      <c r="F7" s="85"/>
      <c r="G7" s="85"/>
      <c r="H7" s="85"/>
      <c r="I7" s="85"/>
      <c r="J7" s="1"/>
      <c r="K7" s="1"/>
    </row>
    <row r="8" spans="5:11" ht="13.5">
      <c r="E8" s="48"/>
      <c r="F8" s="48"/>
      <c r="G8" s="48"/>
      <c r="H8" s="48"/>
      <c r="I8" s="48"/>
      <c r="J8" s="48"/>
      <c r="K8" s="31"/>
    </row>
    <row r="9" spans="1:10" ht="27" customHeight="1">
      <c r="A9" s="61" t="s">
        <v>76</v>
      </c>
      <c r="B9" s="62"/>
      <c r="C9" s="25" t="str">
        <f>A10</f>
        <v>フッチSC</v>
      </c>
      <c r="D9" s="25" t="str">
        <f>A11</f>
        <v>市川KIFC</v>
      </c>
      <c r="E9" s="45" t="str">
        <f>A12</f>
        <v>南市川JFC</v>
      </c>
      <c r="F9" s="46" t="s">
        <v>77</v>
      </c>
      <c r="G9" s="45" t="s">
        <v>3</v>
      </c>
      <c r="H9" s="45" t="s">
        <v>2</v>
      </c>
      <c r="I9" s="47" t="s">
        <v>1</v>
      </c>
      <c r="J9" s="46" t="s">
        <v>0</v>
      </c>
    </row>
    <row r="10" spans="1:10" ht="34.5" customHeight="1">
      <c r="A10" s="55" t="s">
        <v>78</v>
      </c>
      <c r="B10" s="55"/>
      <c r="C10" s="25" t="s">
        <v>79</v>
      </c>
      <c r="D10" s="38" t="s">
        <v>113</v>
      </c>
      <c r="E10" s="38" t="s">
        <v>114</v>
      </c>
      <c r="F10" s="26">
        <v>6</v>
      </c>
      <c r="G10" s="25">
        <v>8</v>
      </c>
      <c r="H10" s="25">
        <v>2</v>
      </c>
      <c r="I10" s="27">
        <v>6</v>
      </c>
      <c r="J10" s="26">
        <v>1</v>
      </c>
    </row>
    <row r="11" spans="1:10" ht="34.5" customHeight="1">
      <c r="A11" s="55" t="s">
        <v>80</v>
      </c>
      <c r="B11" s="55"/>
      <c r="C11" s="38" t="s">
        <v>116</v>
      </c>
      <c r="D11" s="25" t="s">
        <v>81</v>
      </c>
      <c r="E11" s="38" t="s">
        <v>115</v>
      </c>
      <c r="F11" s="26">
        <v>1</v>
      </c>
      <c r="G11" s="25">
        <v>1</v>
      </c>
      <c r="H11" s="25">
        <v>5</v>
      </c>
      <c r="I11" s="27" t="s">
        <v>124</v>
      </c>
      <c r="J11" s="26">
        <v>3</v>
      </c>
    </row>
    <row r="12" spans="1:10" ht="34.5" customHeight="1">
      <c r="A12" s="55" t="s">
        <v>82</v>
      </c>
      <c r="B12" s="55"/>
      <c r="C12" s="38" t="s">
        <v>117</v>
      </c>
      <c r="D12" s="38" t="s">
        <v>115</v>
      </c>
      <c r="E12" s="25" t="s">
        <v>83</v>
      </c>
      <c r="F12" s="26">
        <v>1</v>
      </c>
      <c r="G12" s="25">
        <v>1</v>
      </c>
      <c r="H12" s="25">
        <v>3</v>
      </c>
      <c r="I12" s="27" t="s">
        <v>125</v>
      </c>
      <c r="J12" s="26">
        <v>2</v>
      </c>
    </row>
    <row r="13" spans="1:10" ht="13.5" customHeight="1">
      <c r="A13" s="28"/>
      <c r="B13" s="28"/>
      <c r="C13" s="21"/>
      <c r="D13" s="21"/>
      <c r="E13" s="21"/>
      <c r="F13" s="21"/>
      <c r="G13" s="21"/>
      <c r="H13" s="21"/>
      <c r="I13" s="21"/>
      <c r="J13" s="21"/>
    </row>
    <row r="14" spans="1:10" ht="27" customHeight="1">
      <c r="A14" s="55" t="s">
        <v>84</v>
      </c>
      <c r="B14" s="55"/>
      <c r="C14" s="25" t="str">
        <f>A15</f>
        <v>市川真間DSCレッド</v>
      </c>
      <c r="D14" s="25" t="str">
        <f>A16</f>
        <v>高洲SCホッパーズ</v>
      </c>
      <c r="E14" s="25" t="str">
        <f>A17</f>
        <v>新浜FC</v>
      </c>
      <c r="F14" s="26" t="s">
        <v>77</v>
      </c>
      <c r="G14" s="25" t="s">
        <v>3</v>
      </c>
      <c r="H14" s="25" t="s">
        <v>2</v>
      </c>
      <c r="I14" s="27" t="s">
        <v>1</v>
      </c>
      <c r="J14" s="26" t="s">
        <v>0</v>
      </c>
    </row>
    <row r="15" spans="1:10" ht="34.5" customHeight="1">
      <c r="A15" s="61" t="s">
        <v>85</v>
      </c>
      <c r="B15" s="62"/>
      <c r="C15" s="25" t="s">
        <v>86</v>
      </c>
      <c r="D15" s="38" t="s">
        <v>118</v>
      </c>
      <c r="E15" s="38" t="s">
        <v>115</v>
      </c>
      <c r="F15" s="26">
        <v>1</v>
      </c>
      <c r="G15" s="25">
        <v>1</v>
      </c>
      <c r="H15" s="25">
        <v>2</v>
      </c>
      <c r="I15" s="27" t="s">
        <v>122</v>
      </c>
      <c r="J15" s="26">
        <v>2</v>
      </c>
    </row>
    <row r="16" spans="1:10" ht="34.5" customHeight="1">
      <c r="A16" s="61" t="s">
        <v>87</v>
      </c>
      <c r="B16" s="62"/>
      <c r="C16" s="38" t="s">
        <v>119</v>
      </c>
      <c r="D16" s="25" t="s">
        <v>83</v>
      </c>
      <c r="E16" s="38" t="s">
        <v>120</v>
      </c>
      <c r="F16" s="26">
        <v>6</v>
      </c>
      <c r="G16" s="25">
        <v>4</v>
      </c>
      <c r="H16" s="25">
        <v>1</v>
      </c>
      <c r="I16" s="27">
        <v>3</v>
      </c>
      <c r="J16" s="26">
        <v>1</v>
      </c>
    </row>
    <row r="17" spans="1:10" ht="34.5" customHeight="1">
      <c r="A17" s="61" t="s">
        <v>88</v>
      </c>
      <c r="B17" s="62"/>
      <c r="C17" s="38" t="s">
        <v>115</v>
      </c>
      <c r="D17" s="38" t="s">
        <v>121</v>
      </c>
      <c r="E17" s="25" t="s">
        <v>89</v>
      </c>
      <c r="F17" s="26">
        <v>1</v>
      </c>
      <c r="G17" s="25">
        <v>2</v>
      </c>
      <c r="H17" s="25">
        <v>4</v>
      </c>
      <c r="I17" s="27" t="s">
        <v>123</v>
      </c>
      <c r="J17" s="26">
        <v>3</v>
      </c>
    </row>
    <row r="18" ht="24.75" customHeight="1"/>
    <row r="19" spans="1:2" ht="24.75" thickBot="1">
      <c r="A19" s="106" t="s">
        <v>90</v>
      </c>
      <c r="B19" s="106"/>
    </row>
    <row r="20" spans="1:9" ht="24.75" customHeight="1" thickBot="1">
      <c r="A20" s="95" t="s">
        <v>91</v>
      </c>
      <c r="B20" s="96"/>
      <c r="C20" s="96"/>
      <c r="D20" s="96"/>
      <c r="E20" s="97"/>
      <c r="F20" s="29" t="s">
        <v>72</v>
      </c>
      <c r="G20" s="30" t="s">
        <v>73</v>
      </c>
      <c r="H20" s="23" t="s">
        <v>74</v>
      </c>
      <c r="I20" s="24" t="s">
        <v>75</v>
      </c>
    </row>
    <row r="21" spans="1:9" ht="39" customHeight="1" thickBot="1">
      <c r="A21" s="107" t="s">
        <v>132</v>
      </c>
      <c r="B21" s="108"/>
      <c r="C21" s="39" t="s">
        <v>92</v>
      </c>
      <c r="D21" s="88" t="s">
        <v>133</v>
      </c>
      <c r="E21" s="89"/>
      <c r="F21" s="80">
        <v>0.6180555555555556</v>
      </c>
      <c r="G21" s="82" t="s">
        <v>93</v>
      </c>
      <c r="H21" s="82" t="s">
        <v>93</v>
      </c>
      <c r="I21" s="59" t="s">
        <v>93</v>
      </c>
    </row>
    <row r="22" spans="1:9" ht="28.5" customHeight="1" thickBot="1">
      <c r="A22" s="76">
        <v>3</v>
      </c>
      <c r="B22" s="77"/>
      <c r="C22" s="40" t="s">
        <v>134</v>
      </c>
      <c r="D22" s="78">
        <v>0</v>
      </c>
      <c r="E22" s="79"/>
      <c r="F22" s="81"/>
      <c r="G22" s="58"/>
      <c r="H22" s="58"/>
      <c r="I22" s="60"/>
    </row>
    <row r="23" spans="1:12" ht="43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3" ht="33.75" customHeight="1">
      <c r="A24" s="90" t="s">
        <v>94</v>
      </c>
      <c r="B24" s="90"/>
      <c r="C24" s="91" t="s">
        <v>95</v>
      </c>
      <c r="D24" s="91"/>
      <c r="E24" s="91"/>
      <c r="F24" s="31"/>
      <c r="G24" s="83" t="s">
        <v>96</v>
      </c>
      <c r="H24" s="84"/>
      <c r="I24" s="32" t="s">
        <v>71</v>
      </c>
      <c r="J24" s="31"/>
      <c r="K24" s="31"/>
      <c r="L24" s="31"/>
      <c r="M24" s="31"/>
    </row>
    <row r="25" spans="1:13" ht="13.5">
      <c r="A25" s="33"/>
      <c r="B25" s="31"/>
      <c r="C25" s="31"/>
      <c r="D25" s="31"/>
      <c r="E25" s="85"/>
      <c r="F25" s="85"/>
      <c r="G25" s="85"/>
      <c r="H25" s="85"/>
      <c r="I25" s="85"/>
      <c r="J25" s="1"/>
      <c r="K25" s="1"/>
      <c r="L25" s="31"/>
      <c r="M25" s="31"/>
    </row>
    <row r="26" spans="1:13" ht="13.5">
      <c r="A26" s="33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s="21" customFormat="1" ht="27" customHeight="1">
      <c r="A27" s="105" t="s">
        <v>97</v>
      </c>
      <c r="B27" s="55"/>
      <c r="C27" s="25" t="str">
        <f>A28</f>
        <v>FC鬼高</v>
      </c>
      <c r="D27" s="25" t="str">
        <f>A29</f>
        <v>稲荷木少年SC</v>
      </c>
      <c r="E27" s="25" t="str">
        <f>A30</f>
        <v>行徳SC</v>
      </c>
      <c r="F27" s="26" t="s">
        <v>77</v>
      </c>
      <c r="G27" s="25" t="s">
        <v>3</v>
      </c>
      <c r="H27" s="25" t="s">
        <v>2</v>
      </c>
      <c r="I27" s="27" t="s">
        <v>1</v>
      </c>
      <c r="J27" s="26" t="s">
        <v>0</v>
      </c>
      <c r="K27" s="32"/>
      <c r="L27" s="32"/>
      <c r="M27" s="32"/>
    </row>
    <row r="28" spans="1:13" s="21" customFormat="1" ht="34.5" customHeight="1">
      <c r="A28" s="105" t="s">
        <v>98</v>
      </c>
      <c r="B28" s="55"/>
      <c r="C28" s="25" t="s">
        <v>99</v>
      </c>
      <c r="D28" s="38" t="s">
        <v>113</v>
      </c>
      <c r="E28" s="38" t="s">
        <v>126</v>
      </c>
      <c r="F28" s="26">
        <v>6</v>
      </c>
      <c r="G28" s="25">
        <v>6</v>
      </c>
      <c r="H28" s="25">
        <v>1</v>
      </c>
      <c r="I28" s="27">
        <v>5</v>
      </c>
      <c r="J28" s="26">
        <v>1</v>
      </c>
      <c r="K28" s="32"/>
      <c r="L28" s="32"/>
      <c r="M28" s="32"/>
    </row>
    <row r="29" spans="1:13" s="21" customFormat="1" ht="34.5" customHeight="1">
      <c r="A29" s="105" t="s">
        <v>100</v>
      </c>
      <c r="B29" s="55"/>
      <c r="C29" s="38" t="s">
        <v>116</v>
      </c>
      <c r="D29" s="25" t="s">
        <v>101</v>
      </c>
      <c r="E29" s="38" t="s">
        <v>126</v>
      </c>
      <c r="F29" s="26">
        <v>3</v>
      </c>
      <c r="G29" s="25">
        <v>2</v>
      </c>
      <c r="H29" s="25">
        <v>5</v>
      </c>
      <c r="I29" s="27" t="s">
        <v>131</v>
      </c>
      <c r="J29" s="26">
        <v>2</v>
      </c>
      <c r="K29" s="32"/>
      <c r="L29" s="32"/>
      <c r="M29" s="32"/>
    </row>
    <row r="30" spans="1:13" s="21" customFormat="1" ht="34.5" customHeight="1">
      <c r="A30" s="105" t="s">
        <v>102</v>
      </c>
      <c r="B30" s="55"/>
      <c r="C30" s="38" t="s">
        <v>118</v>
      </c>
      <c r="D30" s="38" t="s">
        <v>118</v>
      </c>
      <c r="E30" s="25" t="s">
        <v>79</v>
      </c>
      <c r="F30" s="26">
        <v>0</v>
      </c>
      <c r="G30" s="25">
        <v>0</v>
      </c>
      <c r="H30" s="25">
        <v>2</v>
      </c>
      <c r="I30" s="27" t="s">
        <v>123</v>
      </c>
      <c r="J30" s="26">
        <v>3</v>
      </c>
      <c r="K30" s="32"/>
      <c r="L30" s="32"/>
      <c r="M30" s="32"/>
    </row>
    <row r="31" spans="1:13" s="21" customFormat="1" ht="27" customHeight="1">
      <c r="A31" s="35"/>
      <c r="B31" s="36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s="21" customFormat="1" ht="27" customHeight="1">
      <c r="A32" s="105" t="s">
        <v>103</v>
      </c>
      <c r="B32" s="55"/>
      <c r="C32" s="25" t="str">
        <f>A33</f>
        <v>中山FC</v>
      </c>
      <c r="D32" s="25" t="str">
        <f>A34</f>
        <v>市川中央LK</v>
      </c>
      <c r="E32" s="25" t="str">
        <f>A35</f>
        <v>国分SC</v>
      </c>
      <c r="F32" s="26" t="s">
        <v>77</v>
      </c>
      <c r="G32" s="25" t="s">
        <v>3</v>
      </c>
      <c r="H32" s="25" t="s">
        <v>2</v>
      </c>
      <c r="I32" s="27" t="s">
        <v>1</v>
      </c>
      <c r="J32" s="26" t="s">
        <v>0</v>
      </c>
      <c r="K32" s="32"/>
      <c r="L32" s="32"/>
      <c r="M32" s="32"/>
    </row>
    <row r="33" spans="1:13" s="21" customFormat="1" ht="34.5" customHeight="1">
      <c r="A33" s="92" t="s">
        <v>104</v>
      </c>
      <c r="B33" s="62"/>
      <c r="C33" s="25" t="s">
        <v>86</v>
      </c>
      <c r="D33" s="38" t="s">
        <v>127</v>
      </c>
      <c r="E33" s="38" t="s">
        <v>119</v>
      </c>
      <c r="F33" s="26">
        <v>6</v>
      </c>
      <c r="G33" s="25">
        <v>2</v>
      </c>
      <c r="H33" s="25">
        <v>0</v>
      </c>
      <c r="I33" s="27">
        <v>2</v>
      </c>
      <c r="J33" s="26">
        <v>1</v>
      </c>
      <c r="K33" s="32"/>
      <c r="L33" s="32"/>
      <c r="M33" s="32"/>
    </row>
    <row r="34" spans="1:13" s="21" customFormat="1" ht="34.5" customHeight="1">
      <c r="A34" s="92" t="s">
        <v>105</v>
      </c>
      <c r="B34" s="62"/>
      <c r="C34" s="38" t="s">
        <v>118</v>
      </c>
      <c r="D34" s="25" t="s">
        <v>106</v>
      </c>
      <c r="E34" s="38" t="s">
        <v>128</v>
      </c>
      <c r="F34" s="26">
        <v>3</v>
      </c>
      <c r="G34" s="25">
        <v>2</v>
      </c>
      <c r="H34" s="25">
        <v>1</v>
      </c>
      <c r="I34" s="27">
        <v>1</v>
      </c>
      <c r="J34" s="26">
        <v>2</v>
      </c>
      <c r="K34" s="32"/>
      <c r="L34" s="32"/>
      <c r="M34" s="32"/>
    </row>
    <row r="35" spans="1:13" s="21" customFormat="1" ht="34.5" customHeight="1">
      <c r="A35" s="92" t="s">
        <v>107</v>
      </c>
      <c r="B35" s="62"/>
      <c r="C35" s="38" t="s">
        <v>129</v>
      </c>
      <c r="D35" s="38" t="s">
        <v>130</v>
      </c>
      <c r="E35" s="25" t="s">
        <v>99</v>
      </c>
      <c r="F35" s="26">
        <v>0</v>
      </c>
      <c r="G35" s="25">
        <v>0</v>
      </c>
      <c r="H35" s="25">
        <v>3</v>
      </c>
      <c r="I35" s="27" t="s">
        <v>131</v>
      </c>
      <c r="J35" s="26">
        <v>3</v>
      </c>
      <c r="K35" s="32"/>
      <c r="L35" s="32"/>
      <c r="M35" s="32"/>
    </row>
    <row r="36" spans="1:13" ht="24.75" customHeight="1">
      <c r="A36" s="3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24.75" thickBot="1">
      <c r="A37" s="93" t="s">
        <v>108</v>
      </c>
      <c r="B37" s="94"/>
      <c r="C37" s="94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21.75" customHeight="1" thickBot="1">
      <c r="A38" s="95" t="s">
        <v>91</v>
      </c>
      <c r="B38" s="96"/>
      <c r="C38" s="96"/>
      <c r="D38" s="96"/>
      <c r="E38" s="97"/>
      <c r="F38" s="29" t="s">
        <v>72</v>
      </c>
      <c r="G38" s="30" t="s">
        <v>73</v>
      </c>
      <c r="H38" s="23" t="s">
        <v>74</v>
      </c>
      <c r="I38" s="24" t="s">
        <v>75</v>
      </c>
      <c r="J38" s="31"/>
      <c r="K38" s="31"/>
      <c r="L38" s="31"/>
      <c r="M38" s="31"/>
    </row>
    <row r="39" spans="1:13" ht="37.5" customHeight="1" thickBot="1">
      <c r="A39" s="98" t="s">
        <v>98</v>
      </c>
      <c r="B39" s="99"/>
      <c r="C39" s="39" t="s">
        <v>92</v>
      </c>
      <c r="D39" s="98" t="s">
        <v>104</v>
      </c>
      <c r="E39" s="99"/>
      <c r="F39" s="80">
        <v>0.5833333333333334</v>
      </c>
      <c r="G39" s="82" t="s">
        <v>93</v>
      </c>
      <c r="H39" s="82" t="s">
        <v>93</v>
      </c>
      <c r="I39" s="82" t="s">
        <v>93</v>
      </c>
      <c r="J39" s="31"/>
      <c r="K39" s="31"/>
      <c r="L39" s="31"/>
      <c r="M39" s="31"/>
    </row>
    <row r="40" spans="1:13" ht="30.75" customHeight="1" thickBot="1">
      <c r="A40" s="103">
        <v>1</v>
      </c>
      <c r="B40" s="104"/>
      <c r="C40" s="49" t="s">
        <v>138</v>
      </c>
      <c r="D40" s="109">
        <v>1</v>
      </c>
      <c r="E40" s="110"/>
      <c r="F40" s="81"/>
      <c r="G40" s="58"/>
      <c r="H40" s="58"/>
      <c r="I40" s="58"/>
      <c r="J40" s="31"/>
      <c r="K40" s="31"/>
      <c r="L40" s="31"/>
      <c r="M40" s="31"/>
    </row>
    <row r="41" spans="1:13" ht="19.5" thickBot="1">
      <c r="A41" s="41"/>
      <c r="B41" s="50">
        <v>5</v>
      </c>
      <c r="C41" s="40" t="s">
        <v>136</v>
      </c>
      <c r="D41" s="51">
        <v>4</v>
      </c>
      <c r="E41" s="41"/>
      <c r="F41" s="42"/>
      <c r="G41" s="43"/>
      <c r="H41" s="43"/>
      <c r="I41" s="43"/>
      <c r="J41" s="31"/>
      <c r="K41" s="31"/>
      <c r="L41" s="31"/>
      <c r="M41" s="31"/>
    </row>
    <row r="43" spans="1:6" ht="24.75" thickBot="1">
      <c r="A43" s="94" t="s">
        <v>109</v>
      </c>
      <c r="B43" s="94"/>
      <c r="C43" s="94"/>
      <c r="D43" s="100" t="s">
        <v>110</v>
      </c>
      <c r="E43" s="101"/>
      <c r="F43" s="102"/>
    </row>
    <row r="44" spans="1:9" ht="18" thickBot="1">
      <c r="A44" s="95" t="s">
        <v>91</v>
      </c>
      <c r="B44" s="96"/>
      <c r="C44" s="96"/>
      <c r="D44" s="96"/>
      <c r="E44" s="97"/>
      <c r="F44" s="29" t="s">
        <v>72</v>
      </c>
      <c r="G44" s="30" t="s">
        <v>73</v>
      </c>
      <c r="H44" s="23" t="s">
        <v>74</v>
      </c>
      <c r="I44" s="24" t="s">
        <v>75</v>
      </c>
    </row>
    <row r="45" spans="1:9" ht="19.5" thickBot="1">
      <c r="A45" s="98" t="s">
        <v>137</v>
      </c>
      <c r="B45" s="99"/>
      <c r="C45" s="39" t="s">
        <v>92</v>
      </c>
      <c r="D45" s="98" t="s">
        <v>111</v>
      </c>
      <c r="E45" s="99"/>
      <c r="F45" s="80">
        <v>0.5833333333333334</v>
      </c>
      <c r="G45" s="82" t="s">
        <v>93</v>
      </c>
      <c r="H45" s="82" t="s">
        <v>93</v>
      </c>
      <c r="I45" s="82" t="s">
        <v>93</v>
      </c>
    </row>
    <row r="46" spans="1:9" ht="19.5" thickBot="1">
      <c r="A46" s="103">
        <v>3</v>
      </c>
      <c r="B46" s="110"/>
      <c r="C46" s="44" t="s">
        <v>135</v>
      </c>
      <c r="D46" s="103">
        <v>1</v>
      </c>
      <c r="E46" s="110"/>
      <c r="F46" s="81"/>
      <c r="G46" s="58"/>
      <c r="H46" s="58"/>
      <c r="I46" s="58"/>
    </row>
    <row r="48" spans="1:9" ht="13.5">
      <c r="A48" s="86" t="s">
        <v>139</v>
      </c>
      <c r="B48" s="87"/>
      <c r="C48" s="87"/>
      <c r="D48" s="87"/>
      <c r="E48" s="87"/>
      <c r="F48" s="87"/>
      <c r="G48" s="87"/>
      <c r="H48" s="87"/>
      <c r="I48" s="87"/>
    </row>
    <row r="49" spans="1:9" ht="13.5">
      <c r="A49" s="87"/>
      <c r="B49" s="87"/>
      <c r="C49" s="87"/>
      <c r="D49" s="87"/>
      <c r="E49" s="87"/>
      <c r="F49" s="87"/>
      <c r="G49" s="87"/>
      <c r="H49" s="87"/>
      <c r="I49" s="87"/>
    </row>
    <row r="50" spans="1:9" ht="13.5">
      <c r="A50" s="87"/>
      <c r="B50" s="87"/>
      <c r="C50" s="87"/>
      <c r="D50" s="87"/>
      <c r="E50" s="87"/>
      <c r="F50" s="87"/>
      <c r="G50" s="87"/>
      <c r="H50" s="87"/>
      <c r="I50" s="87"/>
    </row>
    <row r="51" spans="1:9" ht="13.5">
      <c r="A51" s="87"/>
      <c r="B51" s="87"/>
      <c r="C51" s="87"/>
      <c r="D51" s="87"/>
      <c r="E51" s="87"/>
      <c r="F51" s="87"/>
      <c r="G51" s="87"/>
      <c r="H51" s="87"/>
      <c r="I51" s="87"/>
    </row>
    <row r="52" spans="1:9" ht="13.5">
      <c r="A52" s="87"/>
      <c r="B52" s="87"/>
      <c r="C52" s="87"/>
      <c r="D52" s="87"/>
      <c r="E52" s="87"/>
      <c r="F52" s="87"/>
      <c r="G52" s="87"/>
      <c r="H52" s="87"/>
      <c r="I52" s="87"/>
    </row>
    <row r="53" spans="1:9" ht="13.5">
      <c r="A53" s="87"/>
      <c r="B53" s="87"/>
      <c r="C53" s="87"/>
      <c r="D53" s="87"/>
      <c r="E53" s="87"/>
      <c r="F53" s="87"/>
      <c r="G53" s="87"/>
      <c r="H53" s="87"/>
      <c r="I53" s="87"/>
    </row>
    <row r="54" spans="1:9" ht="13.5">
      <c r="A54" s="87"/>
      <c r="B54" s="87"/>
      <c r="C54" s="87"/>
      <c r="D54" s="87"/>
      <c r="E54" s="87"/>
      <c r="F54" s="87"/>
      <c r="G54" s="87"/>
      <c r="H54" s="87"/>
      <c r="I54" s="87"/>
    </row>
    <row r="55" spans="1:9" ht="13.5">
      <c r="A55" s="87"/>
      <c r="B55" s="87"/>
      <c r="C55" s="87"/>
      <c r="D55" s="87"/>
      <c r="E55" s="87"/>
      <c r="F55" s="87"/>
      <c r="G55" s="87"/>
      <c r="H55" s="87"/>
      <c r="I55" s="87"/>
    </row>
    <row r="56" spans="1:9" ht="9" customHeight="1">
      <c r="A56" s="87"/>
      <c r="B56" s="87"/>
      <c r="C56" s="87"/>
      <c r="D56" s="87"/>
      <c r="E56" s="87"/>
      <c r="F56" s="87"/>
      <c r="G56" s="87"/>
      <c r="H56" s="87"/>
      <c r="I56" s="87"/>
    </row>
  </sheetData>
  <sheetProtection/>
  <mergeCells count="59">
    <mergeCell ref="I45:I46"/>
    <mergeCell ref="A46:B46"/>
    <mergeCell ref="D46:E46"/>
    <mergeCell ref="I39:I40"/>
    <mergeCell ref="A44:E44"/>
    <mergeCell ref="A45:B45"/>
    <mergeCell ref="D45:E45"/>
    <mergeCell ref="G39:G40"/>
    <mergeCell ref="H39:H40"/>
    <mergeCell ref="D40:E40"/>
    <mergeCell ref="F45:F46"/>
    <mergeCell ref="G45:G46"/>
    <mergeCell ref="H45:H46"/>
    <mergeCell ref="A29:B29"/>
    <mergeCell ref="A30:B30"/>
    <mergeCell ref="A20:E20"/>
    <mergeCell ref="A21:B21"/>
    <mergeCell ref="A32:B32"/>
    <mergeCell ref="A33:B33"/>
    <mergeCell ref="A34:B34"/>
    <mergeCell ref="G7:I7"/>
    <mergeCell ref="A15:B15"/>
    <mergeCell ref="A16:B16"/>
    <mergeCell ref="A17:B17"/>
    <mergeCell ref="A19:B19"/>
    <mergeCell ref="A27:B27"/>
    <mergeCell ref="A28:B28"/>
    <mergeCell ref="A43:C43"/>
    <mergeCell ref="D43:F43"/>
    <mergeCell ref="F39:F40"/>
    <mergeCell ref="A40:B40"/>
    <mergeCell ref="A37:C37"/>
    <mergeCell ref="A38:E38"/>
    <mergeCell ref="A39:B39"/>
    <mergeCell ref="D39:E39"/>
    <mergeCell ref="G6:H6"/>
    <mergeCell ref="E7:F7"/>
    <mergeCell ref="A48:I56"/>
    <mergeCell ref="D21:E21"/>
    <mergeCell ref="A24:B24"/>
    <mergeCell ref="C24:E24"/>
    <mergeCell ref="G24:H24"/>
    <mergeCell ref="E25:F25"/>
    <mergeCell ref="G25:I25"/>
    <mergeCell ref="A35:B35"/>
    <mergeCell ref="A12:B12"/>
    <mergeCell ref="A14:B14"/>
    <mergeCell ref="A6:B6"/>
    <mergeCell ref="C6:F6"/>
    <mergeCell ref="A2:K4"/>
    <mergeCell ref="A22:B22"/>
    <mergeCell ref="D22:E22"/>
    <mergeCell ref="F21:F22"/>
    <mergeCell ref="G21:G22"/>
    <mergeCell ref="H21:H22"/>
    <mergeCell ref="I21:I22"/>
    <mergeCell ref="A9:B9"/>
    <mergeCell ref="A10:B10"/>
    <mergeCell ref="A11:B11"/>
  </mergeCells>
  <printOptions horizontalCentered="1" verticalCentered="1"/>
  <pageMargins left="0" right="0" top="0" bottom="0" header="0" footer="0"/>
  <pageSetup fitToHeight="1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　Tadokoro</dc:creator>
  <cp:keywords/>
  <dc:description/>
  <cp:lastModifiedBy>yukihiro-ohshima</cp:lastModifiedBy>
  <cp:lastPrinted>2017-09-04T00:45:06Z</cp:lastPrinted>
  <dcterms:created xsi:type="dcterms:W3CDTF">2012-08-28T09:31:04Z</dcterms:created>
  <dcterms:modified xsi:type="dcterms:W3CDTF">2017-09-04T00:45:45Z</dcterms:modified>
  <cp:category/>
  <cp:version/>
  <cp:contentType/>
  <cp:contentStatus/>
</cp:coreProperties>
</file>