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9030" activeTab="2"/>
  </bookViews>
  <sheets>
    <sheet name="表紙" sheetId="1" r:id="rId1"/>
    <sheet name="要項" sheetId="2" r:id="rId2"/>
    <sheet name="Ａコート" sheetId="3" r:id="rId3"/>
    <sheet name="Ｂコート" sheetId="4" r:id="rId4"/>
    <sheet name="Ｃコート" sheetId="5" r:id="rId5"/>
    <sheet name="Ｄコート" sheetId="6" r:id="rId6"/>
  </sheets>
  <definedNames>
    <definedName name="_xlnm.Print_Area" localSheetId="2">'Ａコート'!$A$1:$AA$32</definedName>
    <definedName name="_xlnm.Print_Area" localSheetId="3">'Ｂコート'!$A$1:$X$33</definedName>
    <definedName name="_xlnm.Print_Area" localSheetId="4">'Ｃコート'!$A$1:$X$33</definedName>
    <definedName name="_xlnm.Print_Area" localSheetId="5">'Ｄコート'!$A$1:$X$33</definedName>
    <definedName name="_xlnm.Print_Area" localSheetId="0">'表紙'!$A$1:$BC$65</definedName>
    <definedName name="_xlnm.Print_Area" localSheetId="1">'要項'!$A$1:$X$49</definedName>
  </definedNames>
  <calcPr fullCalcOnLoad="1"/>
</workbook>
</file>

<file path=xl/sharedStrings.xml><?xml version="1.0" encoding="utf-8"?>
<sst xmlns="http://schemas.openxmlformats.org/spreadsheetml/2006/main" count="381" uniqueCount="182">
  <si>
    <t>勝点</t>
  </si>
  <si>
    <t>得点</t>
  </si>
  <si>
    <t>失点</t>
  </si>
  <si>
    <t>順位</t>
  </si>
  <si>
    <t>秋津</t>
  </si>
  <si>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</si>
  <si>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</si>
  <si>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</si>
  <si>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</si>
  <si>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</si>
  <si>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</si>
  <si>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</si>
  <si>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</si>
  <si>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</si>
  <si>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</si>
  <si>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(5)　出場停止</t>
  </si>
  <si>
    <t>(6)　その他</t>
  </si>
  <si>
    <t>運営方法</t>
  </si>
  <si>
    <t>審判</t>
  </si>
  <si>
    <t>参加費</t>
  </si>
  <si>
    <t>表彰</t>
  </si>
  <si>
    <t>その他</t>
  </si>
  <si>
    <t>香澄</t>
  </si>
  <si>
    <t>東習志野</t>
  </si>
  <si>
    <t>実籾</t>
  </si>
  <si>
    <t>(1)　習志野市サッカー協会第四種委員会に選手登録していること</t>
  </si>
  <si>
    <t>(2)　競技者の交代</t>
  </si>
  <si>
    <t>勝</t>
  </si>
  <si>
    <t>分</t>
  </si>
  <si>
    <t>負</t>
  </si>
  <si>
    <t>試合順</t>
  </si>
  <si>
    <t>開始時間</t>
  </si>
  <si>
    <t>対戦</t>
  </si>
  <si>
    <t>対</t>
  </si>
  <si>
    <t>１組</t>
  </si>
  <si>
    <t>第１日目</t>
  </si>
  <si>
    <t>第２日目</t>
  </si>
  <si>
    <t>審判部</t>
  </si>
  <si>
    <t>２組</t>
  </si>
  <si>
    <t>１組１位</t>
  </si>
  <si>
    <t>２組１位</t>
  </si>
  <si>
    <t>４組２位</t>
  </si>
  <si>
    <t>３組１位</t>
  </si>
  <si>
    <t>４組１位</t>
  </si>
  <si>
    <t>４組</t>
  </si>
  <si>
    <t>３組</t>
  </si>
  <si>
    <t>１組２位</t>
  </si>
  <si>
    <t>２組２位</t>
  </si>
  <si>
    <t>向山Ａ</t>
  </si>
  <si>
    <t>向山Ｂ</t>
  </si>
  <si>
    <t>習MSSＡ</t>
  </si>
  <si>
    <t>習MSSＢ</t>
  </si>
  <si>
    <t>藤崎Ａ</t>
  </si>
  <si>
    <t>藤崎Ｂ</t>
  </si>
  <si>
    <t>藤崎Ｃ</t>
  </si>
  <si>
    <t>藤崎Ｄ</t>
  </si>
  <si>
    <t>谷津Ｃ</t>
  </si>
  <si>
    <t>谷津Ｂ</t>
  </si>
  <si>
    <t>谷津Ａ</t>
  </si>
  <si>
    <t>藤崎Ｅ</t>
  </si>
  <si>
    <t xml:space="preserve"> 決勝戦</t>
  </si>
  <si>
    <t>３位決定戦</t>
  </si>
  <si>
    <t>(50音順)</t>
  </si>
  <si>
    <t>ク　ラ　ブ　名</t>
  </si>
  <si>
    <t>チーム数</t>
  </si>
  <si>
    <t>秋津ＳＣ</t>
  </si>
  <si>
    <t>習志野ＭＳＳ</t>
  </si>
  <si>
    <t>大久保ＳＣ</t>
  </si>
  <si>
    <t>大久保東ＦＣ</t>
  </si>
  <si>
    <t>香澄ＦＣ</t>
  </si>
  <si>
    <t>鷺沼ＦＣ</t>
  </si>
  <si>
    <t>東習志野ＦＣ</t>
  </si>
  <si>
    <t>藤崎ＳＣ</t>
  </si>
  <si>
    <t>実籾ﾏﾘﾝｽﾀｰｽﾞ</t>
  </si>
  <si>
    <t>向山ｲﾚﾌﾞﾝＳＣ</t>
  </si>
  <si>
    <t>谷津ＳＣ</t>
  </si>
  <si>
    <t>合　　　　計</t>
  </si>
  <si>
    <t>平成２４年度　ならしの朝日旗 （２年生の部）</t>
  </si>
  <si>
    <t>習志野市サッカー協会第４種委員会　谷津サッカークラブ</t>
  </si>
  <si>
    <t>Ｕ－８（小学校２年生）</t>
  </si>
  <si>
    <t>（予備日）</t>
  </si>
  <si>
    <t>２０分間（１０－５－１０）</t>
  </si>
  <si>
    <t>検定４号球（各チーム持寄り）</t>
  </si>
  <si>
    <t>イエローカード２枚で、次の１試合出場停止</t>
  </si>
  <si>
    <t>レッドカード１枚で、次の１試合出場停止</t>
  </si>
  <si>
    <t>８人制サッカールールによる</t>
  </si>
  <si>
    <t>参加チームを４つのグループに分け、予選リーグを行う</t>
  </si>
  <si>
    <t>各組の予選リーグ順位にて、上位２チームで３位決定戦・決勝戦を行う</t>
  </si>
  <si>
    <t>予選リーグ戦の勝敗勝点は、勝:３点、分:１点、負:０点とし、順位決定方法は</t>
  </si>
  <si>
    <t>①勝点の多いチーム、②得失点差で得点の多いチーム、③総得点の多いチーム、</t>
  </si>
  <si>
    <t>④直接対戦の勝利チームの順位とする</t>
  </si>
  <si>
    <t>それでも決しない場合はＰＫ方式により決定する（ＰＫ方式は、３人とする）</t>
  </si>
  <si>
    <t>審判割当て表に基づき、習志野市サッカー協会第４種委員会審判部が認めた</t>
  </si>
  <si>
    <t>試合は１人の主審と、１人の補助審判で行う</t>
  </si>
  <si>
    <t>１チーム　５，０００円</t>
  </si>
  <si>
    <t>優勝×２チーム・準優勝×２チーム・３位×２チーム</t>
  </si>
  <si>
    <t xml:space="preserve">   雨天の場合は、競技部で判断・決定した後、速やかに各クラブに連絡します</t>
  </si>
  <si>
    <t>服装で行う</t>
  </si>
  <si>
    <t>ゴミ等は、各チーム責任を持って処理してください</t>
  </si>
  <si>
    <t>＜参加クラブ＆チーム数＞</t>
  </si>
  <si>
    <t>大会中の怪我等の応急手当はしますが、その後については各チームでお願い</t>
  </si>
  <si>
    <t>します</t>
  </si>
  <si>
    <t>大久保Ｂ</t>
  </si>
  <si>
    <t>鷺沼Ａ</t>
  </si>
  <si>
    <t>大久保Ａ</t>
  </si>
  <si>
    <t>鷺沼Ｂ</t>
  </si>
  <si>
    <t>大久保東</t>
  </si>
  <si>
    <t>得失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</si>
  <si>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</si>
  <si>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</si>
  <si>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</si>
  <si>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</si>
  <si>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</si>
  <si>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</si>
  <si>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</si>
  <si>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</si>
  <si>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</si>
  <si>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</si>
  <si>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⑥</t>
  </si>
  <si>
    <t>⑦</t>
  </si>
  <si>
    <t>⑧</t>
  </si>
  <si>
    <t>⑨</t>
  </si>
  <si>
    <t>⑩</t>
  </si>
  <si>
    <t>　　少年サッカー場（Ａ面）</t>
  </si>
  <si>
    <t>　　少年サッカー場（Ｂ面）</t>
  </si>
  <si>
    <t>⑪</t>
  </si>
  <si>
    <t>⑪</t>
  </si>
  <si>
    <t>⑪</t>
  </si>
  <si>
    <t>⑫</t>
  </si>
  <si>
    <t>茜浜サッカー場４面</t>
  </si>
  <si>
    <t>　　茜浜サッカー場（Ａ面）</t>
  </si>
  <si>
    <t>　　茜浜サッカー場（Ｂ面）</t>
  </si>
  <si>
    <t>　　茜浜サッカー場（Ｃ面）</t>
  </si>
  <si>
    <t>　　茜浜サッカー場（Ｄ面）</t>
  </si>
  <si>
    <t>８人制（チームの登録選手数に制限なし）</t>
  </si>
  <si>
    <t>袖ヶ浦少年サッカー場２面</t>
  </si>
  <si>
    <t xml:space="preserve">   駐車場の利用は、３台／1チームとなります（台数厳守を周知願います）</t>
  </si>
  <si>
    <t xml:space="preserve">   グランド設営は、午前出場クラブ２名で、現地７:３０集合とします</t>
  </si>
  <si>
    <t xml:space="preserve">   グランド後片付けは、午後出場クラブ２名でご対応願います</t>
  </si>
  <si>
    <t>３組２位</t>
  </si>
  <si>
    <t>△</t>
  </si>
  <si>
    <t>○</t>
  </si>
  <si>
    <t>○</t>
  </si>
  <si>
    <t>○</t>
  </si>
  <si>
    <t>●</t>
  </si>
  <si>
    <t>●</t>
  </si>
  <si>
    <t>△</t>
  </si>
  <si>
    <t>●</t>
  </si>
  <si>
    <t>2対2</t>
  </si>
  <si>
    <t>6対0</t>
  </si>
  <si>
    <t>0対6</t>
  </si>
  <si>
    <t>4対1</t>
  </si>
  <si>
    <t>0対2</t>
  </si>
  <si>
    <t>2対0</t>
  </si>
  <si>
    <t>5対0</t>
  </si>
  <si>
    <r>
      <t>0</t>
    </r>
    <r>
      <rPr>
        <sz val="11"/>
        <rFont val="HGPｺﾞｼｯｸE"/>
        <family val="3"/>
      </rPr>
      <t>0対13</t>
    </r>
  </si>
  <si>
    <r>
      <t>14対0</t>
    </r>
    <r>
      <rPr>
        <sz val="11"/>
        <color indexed="9"/>
        <rFont val="HGPｺﾞｼｯｸE"/>
        <family val="3"/>
      </rPr>
      <t>0</t>
    </r>
  </si>
  <si>
    <t>藤崎Ｃ</t>
  </si>
  <si>
    <t>４　対　０</t>
  </si>
  <si>
    <t>予選リーグ２組</t>
  </si>
  <si>
    <t>予選リーグ１組</t>
  </si>
  <si>
    <t>0対1</t>
  </si>
  <si>
    <t>2対1</t>
  </si>
  <si>
    <t>3対1</t>
  </si>
  <si>
    <t>0対0</t>
  </si>
  <si>
    <t>3対2</t>
  </si>
  <si>
    <t>大久保東</t>
  </si>
  <si>
    <t>予選リーグ３組</t>
  </si>
  <si>
    <t>1対0</t>
  </si>
  <si>
    <t>1対1</t>
  </si>
  <si>
    <r>
      <t>0</t>
    </r>
    <r>
      <rPr>
        <sz val="12"/>
        <color indexed="8"/>
        <rFont val="HGPｺﾞｼｯｸE"/>
        <family val="3"/>
      </rPr>
      <t>0対10</t>
    </r>
  </si>
  <si>
    <t>1対4</t>
  </si>
  <si>
    <t>0対5</t>
  </si>
  <si>
    <t>7対0</t>
  </si>
  <si>
    <t>1対2</t>
  </si>
  <si>
    <t>１　対　０</t>
  </si>
  <si>
    <t>予選リーグ４組</t>
  </si>
  <si>
    <t>0対4</t>
  </si>
  <si>
    <t>0対7</t>
  </si>
  <si>
    <t>1対8</t>
  </si>
  <si>
    <t>１　対　３</t>
  </si>
  <si>
    <t>習MSSＡ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</si>
</sst>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General&quot;組&quot;"/>
    <numFmt numFmtId="178" formatCode="0_);[Red]\(0\)"/>
    <numFmt numFmtId="179" formatCode="m&quot;月&quot;d&quot;日&quot;\(aaa&quot;）&quot;"/>
    <numFmt numFmtId="180" formatCode="mmm\-yyyy"/>
    <numFmt numFmtId="181" formatCode="0;&quot;▲ &quot;0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ゴシック"/>
      <family val="3"/>
    </font>
    <font>
      <sz val="18"/>
      <name val="HGP創英角ﾎﾟｯﾌﾟ体"/>
      <family val="3"/>
    </font>
    <font>
      <sz val="14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2"/>
      <name val="HGPｺﾞｼｯｸE"/>
      <family val="3"/>
    </font>
    <font>
      <sz val="12"/>
      <color indexed="8"/>
      <name val="HGPｺﾞｼｯｸE"/>
      <family val="3"/>
    </font>
    <font>
      <sz val="14"/>
      <color indexed="12"/>
      <name val="HGPｺﾞｼｯｸE"/>
      <family val="3"/>
    </font>
    <font>
      <sz val="11"/>
      <color indexed="9"/>
      <name val="HGPｺﾞｼｯｸE"/>
      <family val="3"/>
    </font>
    <font>
      <sz val="14"/>
      <color indexed="10"/>
      <name val="HGPｺﾞｼｯｸE"/>
      <family val="3"/>
    </font>
    <font>
      <sz val="9"/>
      <name val="Arial"/>
      <family val="2"/>
    </font>
    <font>
      <b/>
      <sz val="20"/>
      <name val="HGPｺﾞｼｯｸE"/>
      <family val="3"/>
    </font>
    <font>
      <b/>
      <sz val="26"/>
      <name val="HGP創英角ﾎﾟｯﾌﾟ体"/>
      <family val="3"/>
    </font>
    <font>
      <b/>
      <sz val="20"/>
      <name val="HGP創英角ﾎﾟｯﾌﾟ体"/>
      <family val="3"/>
    </font>
    <font>
      <b/>
      <sz val="11"/>
      <color indexed="10"/>
      <name val="HGP創英角ﾎﾟｯﾌﾟ体"/>
      <family val="3"/>
    </font>
    <font>
      <b/>
      <sz val="12"/>
      <color indexed="10"/>
      <name val="HGP創英角ﾎﾟｯﾌﾟ体"/>
      <family val="3"/>
    </font>
    <font>
      <sz val="12"/>
      <color indexed="9"/>
      <name val="HGPｺﾞｼｯｸE"/>
      <family val="3"/>
    </font>
    <font>
      <sz val="12"/>
      <color indexed="10"/>
      <name val="HGPｺﾞｼｯｸE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0" fillId="0" borderId="0" xfId="61" applyFont="1" applyFill="1" applyAlignment="1" applyProtection="1">
      <alignment horizontal="center" vertical="center" shrinkToFit="1"/>
      <protection/>
    </xf>
    <xf numFmtId="0" fontId="20" fillId="0" borderId="0" xfId="61" applyFont="1" applyFill="1" applyBorder="1" applyAlignment="1" applyProtection="1">
      <alignment horizontal="center" vertical="center" shrinkToFit="1"/>
      <protection/>
    </xf>
    <xf numFmtId="20" fontId="20" fillId="0" borderId="0" xfId="0" applyNumberFormat="1" applyFont="1" applyBorder="1" applyAlignment="1" applyProtection="1">
      <alignment horizontal="center" vertical="center" shrinkToFit="1"/>
      <protection/>
    </xf>
    <xf numFmtId="0" fontId="19" fillId="0" borderId="0" xfId="61" applyFont="1" applyFill="1" applyAlignment="1" applyProtection="1">
      <alignment horizontal="center" vertical="center" shrinkToFit="1"/>
      <protection/>
    </xf>
    <xf numFmtId="0" fontId="19" fillId="0" borderId="0" xfId="61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24" borderId="0" xfId="61" applyFont="1" applyFill="1" applyAlignment="1" applyProtection="1">
      <alignment horizontal="center" vertical="center" shrinkToFit="1"/>
      <protection/>
    </xf>
    <xf numFmtId="0" fontId="25" fillId="0" borderId="0" xfId="6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distributed" vertical="center" shrinkToFit="1"/>
      <protection/>
    </xf>
    <xf numFmtId="0" fontId="26" fillId="24" borderId="0" xfId="61" applyFont="1" applyFill="1" applyAlignment="1" applyProtection="1">
      <alignment horizontal="left" vertical="center" shrinkToFit="1"/>
      <protection/>
    </xf>
    <xf numFmtId="0" fontId="26" fillId="0" borderId="0" xfId="61" applyFont="1" applyFill="1" applyAlignment="1" applyProtection="1">
      <alignment horizontal="center" vertical="center" shrinkToFit="1"/>
      <protection/>
    </xf>
    <xf numFmtId="0" fontId="27" fillId="24" borderId="0" xfId="61" applyFont="1" applyFill="1" applyAlignment="1" applyProtection="1">
      <alignment horizontal="center" vertical="center" shrinkToFit="1"/>
      <protection/>
    </xf>
    <xf numFmtId="0" fontId="27" fillId="0" borderId="0" xfId="61" applyFont="1" applyFill="1" applyAlignment="1" applyProtection="1">
      <alignment horizontal="center" vertical="center" shrinkToFit="1"/>
      <protection/>
    </xf>
    <xf numFmtId="0" fontId="28" fillId="0" borderId="10" xfId="61" applyFont="1" applyFill="1" applyBorder="1" applyAlignment="1" applyProtection="1">
      <alignment horizontal="center" vertical="center" shrinkToFit="1"/>
      <protection/>
    </xf>
    <xf numFmtId="0" fontId="26" fillId="0" borderId="0" xfId="61" applyFont="1" applyFill="1" applyBorder="1" applyAlignment="1" applyProtection="1">
      <alignment vertical="center" shrinkToFit="1"/>
      <protection/>
    </xf>
    <xf numFmtId="0" fontId="27" fillId="0" borderId="0" xfId="61" applyFont="1" applyFill="1" applyBorder="1" applyAlignment="1" applyProtection="1">
      <alignment vertical="center" shrinkToFit="1"/>
      <protection/>
    </xf>
    <xf numFmtId="0" fontId="25" fillId="0" borderId="11" xfId="61" applyFont="1" applyFill="1" applyBorder="1" applyAlignment="1" applyProtection="1">
      <alignment horizontal="center" vertical="center" shrinkToFit="1"/>
      <protection/>
    </xf>
    <xf numFmtId="0" fontId="26" fillId="0" borderId="11" xfId="61" applyFont="1" applyFill="1" applyBorder="1" applyAlignment="1" applyProtection="1">
      <alignment horizontal="center" vertical="center" shrinkToFit="1"/>
      <protection/>
    </xf>
    <xf numFmtId="0" fontId="26" fillId="0" borderId="12" xfId="61" applyFont="1" applyFill="1" applyBorder="1" applyAlignment="1" applyProtection="1">
      <alignment horizontal="center" vertical="center" shrinkToFit="1"/>
      <protection/>
    </xf>
    <xf numFmtId="0" fontId="26" fillId="0" borderId="13" xfId="61" applyFont="1" applyFill="1" applyBorder="1" applyAlignment="1" applyProtection="1">
      <alignment horizontal="center" vertical="center" shrinkToFit="1"/>
      <protection/>
    </xf>
    <xf numFmtId="0" fontId="28" fillId="0" borderId="14" xfId="61" applyFont="1" applyFill="1" applyBorder="1" applyAlignment="1" applyProtection="1">
      <alignment horizontal="center" vertical="center" shrinkToFit="1"/>
      <protection/>
    </xf>
    <xf numFmtId="0" fontId="28" fillId="0" borderId="15" xfId="61" applyFont="1" applyFill="1" applyBorder="1" applyAlignment="1" applyProtection="1">
      <alignment horizontal="center" vertical="center" shrinkToFit="1"/>
      <protection/>
    </xf>
    <xf numFmtId="0" fontId="25" fillId="0" borderId="12" xfId="61" applyFont="1" applyFill="1" applyBorder="1" applyAlignment="1" applyProtection="1">
      <alignment horizontal="center" vertical="center" shrinkToFit="1"/>
      <protection/>
    </xf>
    <xf numFmtId="0" fontId="25" fillId="0" borderId="13" xfId="61" applyFont="1" applyFill="1" applyBorder="1" applyAlignment="1" applyProtection="1">
      <alignment horizontal="center" vertical="center" shrinkToFit="1"/>
      <protection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4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7" xfId="0" applyFont="1" applyFill="1" applyBorder="1" applyAlignment="1" applyProtection="1">
      <alignment horizontal="center" vertical="center" shrinkToFit="1"/>
      <protection locked="0"/>
    </xf>
    <xf numFmtId="177" fontId="30" fillId="0" borderId="11" xfId="61" applyNumberFormat="1" applyFont="1" applyFill="1" applyBorder="1" applyAlignment="1" applyProtection="1">
      <alignment horizontal="center" vertical="center" shrinkToFit="1"/>
      <protection/>
    </xf>
    <xf numFmtId="0" fontId="28" fillId="0" borderId="17" xfId="61" applyFont="1" applyFill="1" applyBorder="1" applyAlignment="1" applyProtection="1">
      <alignment horizontal="center" vertical="center" shrinkToFit="1"/>
      <protection/>
    </xf>
    <xf numFmtId="0" fontId="26" fillId="0" borderId="18" xfId="61" applyFont="1" applyFill="1" applyBorder="1" applyAlignment="1" applyProtection="1">
      <alignment horizontal="center" vertical="center" shrinkToFit="1"/>
      <protection/>
    </xf>
    <xf numFmtId="0" fontId="33" fillId="24" borderId="0" xfId="60" applyFill="1">
      <alignment vertical="center"/>
      <protection/>
    </xf>
    <xf numFmtId="0" fontId="27" fillId="0" borderId="19" xfId="61" applyNumberFormat="1" applyFont="1" applyFill="1" applyBorder="1" applyAlignment="1" applyProtection="1">
      <alignment horizontal="center" vertical="center"/>
      <protection/>
    </xf>
    <xf numFmtId="0" fontId="27" fillId="0" borderId="20" xfId="61" applyFont="1" applyFill="1" applyBorder="1" applyAlignment="1" applyProtection="1">
      <alignment horizontal="center" vertical="center"/>
      <protection/>
    </xf>
    <xf numFmtId="0" fontId="27" fillId="0" borderId="21" xfId="61" applyNumberFormat="1" applyFont="1" applyFill="1" applyBorder="1" applyAlignment="1" applyProtection="1">
      <alignment horizontal="center" vertical="center"/>
      <protection/>
    </xf>
    <xf numFmtId="0" fontId="27" fillId="0" borderId="22" xfId="61" applyNumberFormat="1" applyFont="1" applyFill="1" applyBorder="1" applyAlignment="1" applyProtection="1">
      <alignment horizontal="center" vertical="center"/>
      <protection/>
    </xf>
    <xf numFmtId="0" fontId="27" fillId="0" borderId="23" xfId="61" applyNumberFormat="1" applyFont="1" applyFill="1" applyBorder="1" applyAlignment="1" applyProtection="1">
      <alignment horizontal="center" vertical="center"/>
      <protection/>
    </xf>
    <xf numFmtId="0" fontId="27" fillId="0" borderId="24" xfId="61" applyNumberFormat="1" applyFont="1" applyFill="1" applyBorder="1" applyAlignment="1" applyProtection="1">
      <alignment horizontal="center" vertical="center"/>
      <protection/>
    </xf>
    <xf numFmtId="0" fontId="27" fillId="0" borderId="20" xfId="61" applyNumberFormat="1" applyFont="1" applyFill="1" applyBorder="1" applyAlignment="1" applyProtection="1">
      <alignment horizontal="center" vertical="center"/>
      <protection/>
    </xf>
    <xf numFmtId="0" fontId="27" fillId="0" borderId="25" xfId="61" applyNumberFormat="1" applyFont="1" applyFill="1" applyBorder="1" applyAlignment="1" applyProtection="1">
      <alignment horizontal="center" vertical="center"/>
      <protection/>
    </xf>
    <xf numFmtId="0" fontId="27" fillId="0" borderId="26" xfId="61" applyNumberFormat="1" applyFont="1" applyFill="1" applyBorder="1" applyAlignment="1" applyProtection="1">
      <alignment horizontal="center" vertical="center"/>
      <protection/>
    </xf>
    <xf numFmtId="0" fontId="27" fillId="0" borderId="27" xfId="61" applyNumberFormat="1" applyFont="1" applyFill="1" applyBorder="1" applyAlignment="1" applyProtection="1">
      <alignment horizontal="center" vertical="center"/>
      <protection/>
    </xf>
    <xf numFmtId="0" fontId="27" fillId="0" borderId="28" xfId="61" applyFont="1" applyFill="1" applyBorder="1" applyAlignment="1" applyProtection="1">
      <alignment horizontal="center" vertical="center"/>
      <protection/>
    </xf>
    <xf numFmtId="0" fontId="27" fillId="0" borderId="11" xfId="61" applyFont="1" applyFill="1" applyBorder="1" applyAlignment="1" applyProtection="1">
      <alignment horizontal="center" vertical="center" shrinkToFit="1"/>
      <protection/>
    </xf>
    <xf numFmtId="0" fontId="27" fillId="0" borderId="12" xfId="61" applyFont="1" applyFill="1" applyBorder="1" applyAlignment="1" applyProtection="1">
      <alignment horizontal="center" vertical="center" shrinkToFit="1"/>
      <protection/>
    </xf>
    <xf numFmtId="0" fontId="27" fillId="0" borderId="16" xfId="61" applyFont="1" applyFill="1" applyBorder="1" applyAlignment="1" applyProtection="1">
      <alignment horizontal="center" vertical="center" shrinkToFit="1"/>
      <protection/>
    </xf>
    <xf numFmtId="0" fontId="27" fillId="0" borderId="29" xfId="61" applyFont="1" applyFill="1" applyBorder="1" applyAlignment="1" applyProtection="1">
      <alignment horizontal="center" vertical="center" shrinkToFit="1"/>
      <protection/>
    </xf>
    <xf numFmtId="178" fontId="27" fillId="0" borderId="29" xfId="61" applyNumberFormat="1" applyFont="1" applyFill="1" applyBorder="1" applyAlignment="1" applyProtection="1">
      <alignment vertical="center" shrinkToFit="1"/>
      <protection/>
    </xf>
    <xf numFmtId="0" fontId="27" fillId="0" borderId="15" xfId="61" applyFont="1" applyFill="1" applyBorder="1" applyAlignment="1" applyProtection="1">
      <alignment horizontal="center" vertical="center" shrinkToFit="1"/>
      <protection/>
    </xf>
    <xf numFmtId="0" fontId="27" fillId="0" borderId="30" xfId="61" applyFont="1" applyFill="1" applyBorder="1" applyAlignment="1" applyProtection="1">
      <alignment horizontal="center" vertical="center" shrinkToFit="1"/>
      <protection/>
    </xf>
    <xf numFmtId="178" fontId="27" fillId="0" borderId="30" xfId="61" applyNumberFormat="1" applyFont="1" applyFill="1" applyBorder="1" applyAlignment="1" applyProtection="1">
      <alignment vertical="center" shrinkToFit="1"/>
      <protection/>
    </xf>
    <xf numFmtId="20" fontId="28" fillId="0" borderId="31" xfId="0" applyNumberFormat="1" applyFont="1" applyBorder="1" applyAlignment="1" applyProtection="1">
      <alignment horizontal="center" vertical="center" shrinkToFit="1"/>
      <protection/>
    </xf>
    <xf numFmtId="0" fontId="32" fillId="0" borderId="0" xfId="61" applyFont="1" applyFill="1" applyBorder="1" applyAlignment="1" applyProtection="1">
      <alignment horizontal="center" vertical="center"/>
      <protection/>
    </xf>
    <xf numFmtId="0" fontId="37" fillId="0" borderId="32" xfId="61" applyFont="1" applyFill="1" applyBorder="1" applyAlignment="1" applyProtection="1">
      <alignment horizontal="center" vertical="center" shrinkToFit="1"/>
      <protection/>
    </xf>
    <xf numFmtId="0" fontId="37" fillId="0" borderId="33" xfId="61" applyFont="1" applyFill="1" applyBorder="1" applyAlignment="1" applyProtection="1">
      <alignment horizontal="center" vertical="center" shrinkToFit="1"/>
      <protection/>
    </xf>
    <xf numFmtId="0" fontId="37" fillId="0" borderId="34" xfId="61" applyFont="1" applyFill="1" applyBorder="1" applyAlignment="1" applyProtection="1">
      <alignment horizontal="center" vertical="center" shrinkToFit="1"/>
      <protection/>
    </xf>
    <xf numFmtId="0" fontId="37" fillId="0" borderId="35" xfId="61" applyFont="1" applyFill="1" applyBorder="1" applyAlignment="1" applyProtection="1">
      <alignment horizontal="center" vertical="center" shrinkToFit="1"/>
      <protection/>
    </xf>
    <xf numFmtId="0" fontId="27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23" xfId="62" applyNumberFormat="1" applyFont="1" applyFill="1" applyBorder="1" applyAlignment="1" applyProtection="1">
      <alignment horizontal="center" vertical="center"/>
      <protection/>
    </xf>
    <xf numFmtId="0" fontId="27" fillId="0" borderId="36" xfId="61" applyNumberFormat="1" applyFont="1" applyFill="1" applyBorder="1" applyAlignment="1" applyProtection="1">
      <alignment horizontal="center" vertical="center"/>
      <protection/>
    </xf>
    <xf numFmtId="0" fontId="27" fillId="0" borderId="28" xfId="61" applyNumberFormat="1" applyFont="1" applyFill="1" applyBorder="1" applyAlignment="1" applyProtection="1">
      <alignment horizontal="center" vertical="center"/>
      <protection/>
    </xf>
    <xf numFmtId="0" fontId="27" fillId="0" borderId="37" xfId="61" applyNumberFormat="1" applyFont="1" applyFill="1" applyBorder="1" applyAlignment="1" applyProtection="1">
      <alignment horizontal="center" vertical="center"/>
      <protection/>
    </xf>
    <xf numFmtId="182" fontId="27" fillId="0" borderId="29" xfId="61" applyNumberFormat="1" applyFont="1" applyFill="1" applyBorder="1" applyAlignment="1" applyProtection="1">
      <alignment vertical="center" shrinkToFit="1"/>
      <protection/>
    </xf>
    <xf numFmtId="182" fontId="27" fillId="0" borderId="30" xfId="61" applyNumberFormat="1" applyFont="1" applyFill="1" applyBorder="1" applyAlignment="1" applyProtection="1">
      <alignment vertical="center" shrinkToFit="1"/>
      <protection/>
    </xf>
    <xf numFmtId="0" fontId="27" fillId="0" borderId="36" xfId="62" applyNumberFormat="1" applyFont="1" applyFill="1" applyBorder="1" applyAlignment="1" applyProtection="1">
      <alignment horizontal="center" vertical="center"/>
      <protection/>
    </xf>
    <xf numFmtId="0" fontId="27" fillId="0" borderId="38" xfId="61" applyNumberFormat="1" applyFont="1" applyFill="1" applyBorder="1" applyAlignment="1" applyProtection="1">
      <alignment horizontal="center" vertical="center"/>
      <protection/>
    </xf>
    <xf numFmtId="0" fontId="38" fillId="0" borderId="32" xfId="61" applyFont="1" applyFill="1" applyBorder="1" applyAlignment="1" applyProtection="1">
      <alignment horizontal="center" vertical="center" shrinkToFit="1"/>
      <protection/>
    </xf>
    <xf numFmtId="0" fontId="38" fillId="0" borderId="33" xfId="61" applyFont="1" applyFill="1" applyBorder="1" applyAlignment="1" applyProtection="1">
      <alignment horizontal="center" vertical="center" shrinkToFit="1"/>
      <protection/>
    </xf>
    <xf numFmtId="0" fontId="38" fillId="0" borderId="34" xfId="61" applyFont="1" applyFill="1" applyBorder="1" applyAlignment="1" applyProtection="1">
      <alignment horizontal="center" vertical="center" shrinkToFit="1"/>
      <protection/>
    </xf>
    <xf numFmtId="0" fontId="38" fillId="0" borderId="35" xfId="61" applyFont="1" applyFill="1" applyBorder="1" applyAlignment="1" applyProtection="1">
      <alignment horizontal="center" vertical="center" shrinkToFit="1"/>
      <protection/>
    </xf>
    <xf numFmtId="0" fontId="27" fillId="0" borderId="39" xfId="61" applyNumberFormat="1" applyFont="1" applyFill="1" applyBorder="1" applyAlignment="1" applyProtection="1">
      <alignment horizontal="center" vertical="center"/>
      <protection/>
    </xf>
    <xf numFmtId="0" fontId="27" fillId="0" borderId="31" xfId="61" applyNumberFormat="1" applyFont="1" applyFill="1" applyBorder="1" applyAlignment="1" applyProtection="1">
      <alignment horizontal="center" vertical="center"/>
      <protection/>
    </xf>
    <xf numFmtId="20" fontId="28" fillId="0" borderId="40" xfId="0" applyNumberFormat="1" applyFont="1" applyBorder="1" applyAlignment="1" applyProtection="1">
      <alignment horizontal="center" vertical="center" shrinkToFit="1"/>
      <protection/>
    </xf>
    <xf numFmtId="0" fontId="28" fillId="0" borderId="41" xfId="61" applyFont="1" applyFill="1" applyBorder="1" applyAlignment="1" applyProtection="1">
      <alignment horizontal="center" vertical="center" shrinkToFit="1"/>
      <protection/>
    </xf>
    <xf numFmtId="0" fontId="28" fillId="0" borderId="17" xfId="61" applyFont="1" applyFill="1" applyBorder="1" applyAlignment="1" applyProtection="1">
      <alignment horizontal="center" vertical="center" shrinkToFit="1"/>
      <protection/>
    </xf>
    <xf numFmtId="20" fontId="28" fillId="0" borderId="42" xfId="0" applyNumberFormat="1" applyFont="1" applyBorder="1" applyAlignment="1" applyProtection="1">
      <alignment horizontal="center" vertical="center" shrinkToFit="1"/>
      <protection/>
    </xf>
    <xf numFmtId="20" fontId="28" fillId="0" borderId="43" xfId="0" applyNumberFormat="1" applyFont="1" applyBorder="1" applyAlignment="1" applyProtection="1">
      <alignment horizontal="center" vertical="center" shrinkToFit="1"/>
      <protection/>
    </xf>
    <xf numFmtId="0" fontId="26" fillId="0" borderId="10" xfId="61" applyFont="1" applyFill="1" applyBorder="1" applyAlignment="1" applyProtection="1">
      <alignment horizontal="center" vertical="center" shrinkToFit="1"/>
      <protection/>
    </xf>
    <xf numFmtId="0" fontId="26" fillId="0" borderId="17" xfId="61" applyFont="1" applyFill="1" applyBorder="1" applyAlignment="1" applyProtection="1">
      <alignment horizontal="center" vertical="center" shrinkToFit="1"/>
      <protection/>
    </xf>
    <xf numFmtId="0" fontId="31" fillId="0" borderId="44" xfId="61" applyFont="1" applyFill="1" applyBorder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center" vertical="center" shrinkToFit="1"/>
      <protection/>
    </xf>
    <xf numFmtId="0" fontId="26" fillId="24" borderId="0" xfId="61" applyFont="1" applyFill="1" applyAlignment="1" applyProtection="1">
      <alignment horizontal="left" vertical="center" shrinkToFit="1"/>
      <protection/>
    </xf>
    <xf numFmtId="0" fontId="26" fillId="24" borderId="0" xfId="61" applyFont="1" applyFill="1" applyAlignment="1" applyProtection="1">
      <alignment horizontal="distributed" vertical="center" shrinkToFit="1"/>
      <protection/>
    </xf>
    <xf numFmtId="0" fontId="26" fillId="24" borderId="0" xfId="61" applyFont="1" applyFill="1" applyAlignment="1" applyProtection="1">
      <alignment horizontal="left" vertical="center" indent="1" shrinkToFit="1"/>
      <protection/>
    </xf>
    <xf numFmtId="0" fontId="26" fillId="24" borderId="45" xfId="0" applyFont="1" applyFill="1" applyBorder="1" applyAlignment="1">
      <alignment horizontal="center" vertical="center"/>
    </xf>
    <xf numFmtId="0" fontId="26" fillId="24" borderId="45" xfId="61" applyFont="1" applyFill="1" applyBorder="1" applyAlignment="1" applyProtection="1">
      <alignment horizontal="center" vertical="center" shrinkToFit="1"/>
      <protection/>
    </xf>
    <xf numFmtId="176" fontId="26" fillId="24" borderId="0" xfId="61" applyNumberFormat="1" applyFont="1" applyFill="1" applyAlignment="1" applyProtection="1">
      <alignment horizontal="center" vertical="center" shrinkToFit="1"/>
      <protection/>
    </xf>
    <xf numFmtId="0" fontId="26" fillId="24" borderId="45" xfId="0" applyFont="1" applyFill="1" applyBorder="1" applyAlignment="1">
      <alignment horizontal="left" vertical="center" indent="1"/>
    </xf>
    <xf numFmtId="0" fontId="27" fillId="24" borderId="0" xfId="61" applyFont="1" applyFill="1" applyAlignment="1" applyProtection="1">
      <alignment horizontal="center" vertical="center" shrinkToFit="1"/>
      <protection/>
    </xf>
    <xf numFmtId="0" fontId="27" fillId="24" borderId="0" xfId="61" applyFont="1" applyFill="1" applyAlignment="1" applyProtection="1">
      <alignment horizontal="left" vertical="center" indent="1" shrinkToFit="1"/>
      <protection/>
    </xf>
    <xf numFmtId="0" fontId="23" fillId="24" borderId="0" xfId="61" applyFont="1" applyFill="1" applyBorder="1" applyAlignment="1" applyProtection="1">
      <alignment horizontal="center" vertical="center"/>
      <protection/>
    </xf>
    <xf numFmtId="176" fontId="25" fillId="24" borderId="0" xfId="61" applyNumberFormat="1" applyFont="1" applyFill="1" applyAlignment="1" applyProtection="1">
      <alignment horizontal="center" vertical="center" shrinkToFit="1"/>
      <protection/>
    </xf>
    <xf numFmtId="0" fontId="25" fillId="24" borderId="26" xfId="61" applyFont="1" applyFill="1" applyBorder="1" applyAlignment="1" applyProtection="1">
      <alignment horizontal="center" vertical="center"/>
      <protection/>
    </xf>
    <xf numFmtId="0" fontId="26" fillId="24" borderId="26" xfId="61" applyFont="1" applyFill="1" applyBorder="1" applyAlignment="1" applyProtection="1">
      <alignment horizontal="center" vertical="center" shrinkToFit="1"/>
      <protection/>
    </xf>
    <xf numFmtId="20" fontId="28" fillId="0" borderId="45" xfId="0" applyNumberFormat="1" applyFont="1" applyBorder="1" applyAlignment="1" applyProtection="1">
      <alignment horizontal="center" vertical="center" shrinkToFit="1"/>
      <protection/>
    </xf>
    <xf numFmtId="0" fontId="26" fillId="0" borderId="46" xfId="61" applyFont="1" applyFill="1" applyBorder="1" applyAlignment="1" applyProtection="1">
      <alignment horizontal="center" vertical="center" shrinkToFit="1"/>
      <protection/>
    </xf>
    <xf numFmtId="20" fontId="28" fillId="0" borderId="44" xfId="0" applyNumberFormat="1" applyFont="1" applyBorder="1" applyAlignment="1" applyProtection="1">
      <alignment horizontal="center" vertical="center" shrinkToFit="1"/>
      <protection/>
    </xf>
    <xf numFmtId="179" fontId="26" fillId="0" borderId="0" xfId="61" applyNumberFormat="1" applyFont="1" applyFill="1" applyBorder="1" applyAlignment="1" applyProtection="1">
      <alignment horizontal="center" vertical="center" shrinkToFit="1"/>
      <protection/>
    </xf>
    <xf numFmtId="0" fontId="26" fillId="0" borderId="40" xfId="61" applyFont="1" applyFill="1" applyBorder="1" applyAlignment="1" applyProtection="1">
      <alignment horizontal="left" vertical="center" shrinkToFit="1"/>
      <protection/>
    </xf>
    <xf numFmtId="20" fontId="28" fillId="0" borderId="46" xfId="0" applyNumberFormat="1" applyFont="1" applyBorder="1" applyAlignment="1" applyProtection="1">
      <alignment horizontal="center" vertical="center" shrinkToFit="1"/>
      <protection/>
    </xf>
    <xf numFmtId="0" fontId="26" fillId="0" borderId="45" xfId="61" applyFont="1" applyFill="1" applyBorder="1" applyAlignment="1" applyProtection="1">
      <alignment horizontal="center" vertical="center" shrinkToFit="1"/>
      <protection/>
    </xf>
    <xf numFmtId="0" fontId="26" fillId="0" borderId="33" xfId="61" applyFont="1" applyFill="1" applyBorder="1" applyAlignment="1" applyProtection="1">
      <alignment horizontal="center" vertical="center" shrinkToFit="1"/>
      <protection/>
    </xf>
    <xf numFmtId="0" fontId="26" fillId="0" borderId="47" xfId="61" applyFont="1" applyFill="1" applyBorder="1" applyAlignment="1" applyProtection="1">
      <alignment horizontal="center" vertical="center" shrinkToFit="1"/>
      <protection/>
    </xf>
    <xf numFmtId="0" fontId="26" fillId="0" borderId="14" xfId="61" applyFont="1" applyFill="1" applyBorder="1" applyAlignment="1" applyProtection="1">
      <alignment horizontal="center" vertical="center" shrinkToFit="1"/>
      <protection/>
    </xf>
    <xf numFmtId="0" fontId="26" fillId="0" borderId="48" xfId="61" applyFont="1" applyFill="1" applyBorder="1" applyAlignment="1" applyProtection="1">
      <alignment horizontal="center" vertical="center" shrinkToFit="1"/>
      <protection/>
    </xf>
    <xf numFmtId="0" fontId="26" fillId="0" borderId="49" xfId="61" applyFont="1" applyFill="1" applyBorder="1" applyAlignment="1" applyProtection="1">
      <alignment horizontal="center" vertical="center" shrinkToFit="1"/>
      <protection/>
    </xf>
    <xf numFmtId="0" fontId="26" fillId="0" borderId="50" xfId="61" applyFont="1" applyFill="1" applyBorder="1" applyAlignment="1" applyProtection="1">
      <alignment horizontal="center" vertical="center" shrinkToFit="1"/>
      <protection/>
    </xf>
    <xf numFmtId="0" fontId="26" fillId="0" borderId="51" xfId="61" applyFont="1" applyFill="1" applyBorder="1" applyAlignment="1" applyProtection="1">
      <alignment horizontal="center" vertical="center" shrinkToFit="1"/>
      <protection/>
    </xf>
    <xf numFmtId="0" fontId="26" fillId="0" borderId="44" xfId="61" applyFont="1" applyFill="1" applyBorder="1" applyAlignment="1" applyProtection="1">
      <alignment horizontal="center" vertical="center" shrinkToFit="1"/>
      <protection/>
    </xf>
    <xf numFmtId="0" fontId="26" fillId="0" borderId="34" xfId="61" applyFont="1" applyFill="1" applyBorder="1" applyAlignment="1" applyProtection="1">
      <alignment horizontal="center" vertical="center" shrinkToFit="1"/>
      <protection/>
    </xf>
    <xf numFmtId="0" fontId="26" fillId="0" borderId="52" xfId="61" applyFont="1" applyFill="1" applyBorder="1" applyAlignment="1" applyProtection="1">
      <alignment horizontal="center" vertical="center" shrinkToFit="1"/>
      <protection/>
    </xf>
    <xf numFmtId="0" fontId="26" fillId="0" borderId="18" xfId="61" applyFont="1" applyFill="1" applyBorder="1" applyAlignment="1" applyProtection="1">
      <alignment horizontal="center" vertical="center" shrinkToFit="1"/>
      <protection/>
    </xf>
    <xf numFmtId="0" fontId="28" fillId="0" borderId="53" xfId="61" applyFont="1" applyFill="1" applyBorder="1" applyAlignment="1" applyProtection="1">
      <alignment horizontal="center" vertical="center"/>
      <protection/>
    </xf>
    <xf numFmtId="0" fontId="28" fillId="0" borderId="42" xfId="61" applyFont="1" applyFill="1" applyBorder="1" applyAlignment="1" applyProtection="1">
      <alignment horizontal="center" vertical="center"/>
      <protection/>
    </xf>
    <xf numFmtId="0" fontId="28" fillId="0" borderId="54" xfId="61" applyFont="1" applyFill="1" applyBorder="1" applyAlignment="1" applyProtection="1">
      <alignment horizontal="center" vertical="center"/>
      <protection/>
    </xf>
    <xf numFmtId="0" fontId="28" fillId="0" borderId="55" xfId="61" applyFont="1" applyFill="1" applyBorder="1" applyAlignment="1" applyProtection="1">
      <alignment horizontal="center" vertical="center"/>
      <protection/>
    </xf>
    <xf numFmtId="0" fontId="28" fillId="0" borderId="40" xfId="61" applyFont="1" applyFill="1" applyBorder="1" applyAlignment="1" applyProtection="1">
      <alignment horizontal="center" vertical="center"/>
      <protection/>
    </xf>
    <xf numFmtId="0" fontId="28" fillId="0" borderId="56" xfId="61" applyFont="1" applyFill="1" applyBorder="1" applyAlignment="1" applyProtection="1">
      <alignment horizontal="center" vertical="center"/>
      <protection/>
    </xf>
    <xf numFmtId="0" fontId="40" fillId="0" borderId="46" xfId="61" applyFont="1" applyFill="1" applyBorder="1" applyAlignment="1" applyProtection="1">
      <alignment horizontal="center" vertical="center" shrinkToFit="1"/>
      <protection/>
    </xf>
    <xf numFmtId="0" fontId="40" fillId="0" borderId="39" xfId="61" applyFont="1" applyFill="1" applyBorder="1" applyAlignment="1" applyProtection="1">
      <alignment horizontal="center" vertical="center" shrinkToFit="1"/>
      <protection/>
    </xf>
    <xf numFmtId="0" fontId="28" fillId="0" borderId="31" xfId="61" applyFont="1" applyFill="1" applyBorder="1" applyAlignment="1" applyProtection="1">
      <alignment horizontal="center" vertical="center" shrinkToFit="1"/>
      <protection/>
    </xf>
    <xf numFmtId="0" fontId="28" fillId="0" borderId="46" xfId="61" applyFont="1" applyFill="1" applyBorder="1" applyAlignment="1" applyProtection="1">
      <alignment horizontal="center" vertical="center" shrinkToFit="1"/>
      <protection/>
    </xf>
    <xf numFmtId="0" fontId="28" fillId="0" borderId="48" xfId="61" applyFont="1" applyFill="1" applyBorder="1" applyAlignment="1" applyProtection="1">
      <alignment horizontal="center" vertical="center" shrinkToFit="1"/>
      <protection/>
    </xf>
    <xf numFmtId="0" fontId="26" fillId="0" borderId="12" xfId="61" applyFont="1" applyFill="1" applyBorder="1" applyAlignment="1" applyProtection="1">
      <alignment horizontal="center" vertical="center" shrinkToFit="1"/>
      <protection/>
    </xf>
    <xf numFmtId="0" fontId="26" fillId="0" borderId="49" xfId="61" applyFont="1" applyFill="1" applyBorder="1" applyAlignment="1" applyProtection="1">
      <alignment horizontal="center" vertical="center" wrapText="1" shrinkToFit="1"/>
      <protection/>
    </xf>
    <xf numFmtId="0" fontId="26" fillId="0" borderId="50" xfId="61" applyFont="1" applyFill="1" applyBorder="1" applyAlignment="1" applyProtection="1">
      <alignment horizontal="center" vertical="center" wrapText="1" shrinkToFit="1"/>
      <protection/>
    </xf>
    <xf numFmtId="0" fontId="26" fillId="0" borderId="51" xfId="61" applyFont="1" applyFill="1" applyBorder="1" applyAlignment="1" applyProtection="1">
      <alignment horizontal="center" vertical="center" wrapText="1" shrinkToFit="1"/>
      <protection/>
    </xf>
    <xf numFmtId="0" fontId="26" fillId="0" borderId="13" xfId="61" applyFont="1" applyFill="1" applyBorder="1" applyAlignment="1" applyProtection="1">
      <alignment horizontal="center" vertical="center" shrinkToFit="1"/>
      <protection/>
    </xf>
    <xf numFmtId="0" fontId="24" fillId="0" borderId="40" xfId="61" applyFont="1" applyFill="1" applyBorder="1" applyAlignment="1" applyProtection="1">
      <alignment horizontal="left" vertical="center"/>
      <protection/>
    </xf>
    <xf numFmtId="0" fontId="28" fillId="0" borderId="50" xfId="62" applyFont="1" applyFill="1" applyBorder="1" applyAlignment="1" applyProtection="1">
      <alignment horizontal="center" vertical="center" shrinkToFit="1"/>
      <protection/>
    </xf>
    <xf numFmtId="0" fontId="28" fillId="0" borderId="57" xfId="62" applyFont="1" applyFill="1" applyBorder="1" applyAlignment="1" applyProtection="1">
      <alignment horizontal="center" vertical="center" shrinkToFi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8" fillId="0" borderId="58" xfId="61" applyFont="1" applyFill="1" applyBorder="1" applyAlignment="1" applyProtection="1">
      <alignment horizontal="center" vertical="center" shrinkToFit="1"/>
      <protection/>
    </xf>
    <xf numFmtId="0" fontId="28" fillId="0" borderId="42" xfId="61" applyFont="1" applyFill="1" applyBorder="1" applyAlignment="1" applyProtection="1">
      <alignment horizontal="center" vertical="center" shrinkToFit="1"/>
      <protection/>
    </xf>
    <xf numFmtId="0" fontId="28" fillId="0" borderId="43" xfId="61" applyFont="1" applyFill="1" applyBorder="1" applyAlignment="1" applyProtection="1">
      <alignment horizontal="center" vertical="center" shrinkToFit="1"/>
      <protection/>
    </xf>
    <xf numFmtId="0" fontId="28" fillId="0" borderId="58" xfId="62" applyFont="1" applyFill="1" applyBorder="1" applyAlignment="1" applyProtection="1">
      <alignment horizontal="center" vertical="center" shrinkToFit="1"/>
      <protection/>
    </xf>
    <xf numFmtId="0" fontId="28" fillId="0" borderId="42" xfId="62" applyFont="1" applyFill="1" applyBorder="1" applyAlignment="1" applyProtection="1">
      <alignment horizontal="center" vertical="center" shrinkToFit="1"/>
      <protection/>
    </xf>
    <xf numFmtId="0" fontId="28" fillId="0" borderId="43" xfId="62" applyFont="1" applyFill="1" applyBorder="1" applyAlignment="1" applyProtection="1">
      <alignment horizontal="center" vertical="center" shrinkToFit="1"/>
      <protection/>
    </xf>
    <xf numFmtId="0" fontId="28" fillId="0" borderId="49" xfId="62" applyFont="1" applyFill="1" applyBorder="1" applyAlignment="1" applyProtection="1">
      <alignment horizontal="center" vertical="center" shrinkToFit="1"/>
      <protection/>
    </xf>
    <xf numFmtId="0" fontId="28" fillId="0" borderId="51" xfId="62" applyFont="1" applyFill="1" applyBorder="1" applyAlignment="1" applyProtection="1">
      <alignment horizontal="center" vertical="center" shrinkToFit="1"/>
      <protection/>
    </xf>
    <xf numFmtId="178" fontId="27" fillId="0" borderId="59" xfId="62" applyNumberFormat="1" applyFont="1" applyFill="1" applyBorder="1" applyAlignment="1" applyProtection="1">
      <alignment horizontal="center" vertical="center"/>
      <protection/>
    </xf>
    <xf numFmtId="178" fontId="27" fillId="0" borderId="60" xfId="62" applyNumberFormat="1" applyFont="1" applyFill="1" applyBorder="1" applyAlignment="1" applyProtection="1">
      <alignment horizontal="center" vertical="center"/>
      <protection/>
    </xf>
    <xf numFmtId="178" fontId="27" fillId="0" borderId="61" xfId="62" applyNumberFormat="1" applyFont="1" applyFill="1" applyBorder="1" applyAlignment="1" applyProtection="1">
      <alignment horizontal="center" vertical="center"/>
      <protection/>
    </xf>
    <xf numFmtId="178" fontId="22" fillId="0" borderId="62" xfId="61" applyNumberFormat="1" applyFont="1" applyFill="1" applyBorder="1" applyAlignment="1" applyProtection="1">
      <alignment horizontal="center" vertical="center"/>
      <protection/>
    </xf>
    <xf numFmtId="178" fontId="22" fillId="0" borderId="63" xfId="61" applyNumberFormat="1" applyFont="1" applyFill="1" applyBorder="1" applyAlignment="1" applyProtection="1">
      <alignment horizontal="center" vertical="center"/>
      <protection/>
    </xf>
    <xf numFmtId="178" fontId="22" fillId="0" borderId="64" xfId="61" applyNumberFormat="1" applyFont="1" applyFill="1" applyBorder="1" applyAlignment="1" applyProtection="1">
      <alignment horizontal="center" vertical="center"/>
      <protection/>
    </xf>
    <xf numFmtId="0" fontId="27" fillId="0" borderId="59" xfId="61" applyNumberFormat="1" applyFont="1" applyFill="1" applyBorder="1" applyAlignment="1" applyProtection="1">
      <alignment horizontal="center" vertical="center"/>
      <protection/>
    </xf>
    <xf numFmtId="0" fontId="27" fillId="0" borderId="60" xfId="61" applyNumberFormat="1" applyFont="1" applyFill="1" applyBorder="1" applyAlignment="1" applyProtection="1">
      <alignment horizontal="center" vertical="center"/>
      <protection/>
    </xf>
    <xf numFmtId="0" fontId="27" fillId="0" borderId="61" xfId="61" applyNumberFormat="1" applyFont="1" applyFill="1" applyBorder="1" applyAlignment="1" applyProtection="1">
      <alignment horizontal="center" vertical="center"/>
      <protection/>
    </xf>
    <xf numFmtId="178" fontId="27" fillId="0" borderId="59" xfId="61" applyNumberFormat="1" applyFont="1" applyFill="1" applyBorder="1" applyAlignment="1" applyProtection="1">
      <alignment horizontal="center" vertical="center"/>
      <protection/>
    </xf>
    <xf numFmtId="178" fontId="27" fillId="0" borderId="60" xfId="61" applyNumberFormat="1" applyFont="1" applyFill="1" applyBorder="1" applyAlignment="1" applyProtection="1">
      <alignment horizontal="center" vertical="center"/>
      <protection/>
    </xf>
    <xf numFmtId="178" fontId="27" fillId="0" borderId="61" xfId="61" applyNumberFormat="1" applyFont="1" applyFill="1" applyBorder="1" applyAlignment="1" applyProtection="1">
      <alignment horizontal="center" vertical="center"/>
      <protection/>
    </xf>
    <xf numFmtId="0" fontId="27" fillId="0" borderId="65" xfId="61" applyNumberFormat="1" applyFont="1" applyFill="1" applyBorder="1" applyAlignment="1" applyProtection="1">
      <alignment horizontal="center" vertical="center"/>
      <protection/>
    </xf>
    <xf numFmtId="0" fontId="27" fillId="0" borderId="66" xfId="61" applyNumberFormat="1" applyFont="1" applyFill="1" applyBorder="1" applyAlignment="1" applyProtection="1">
      <alignment horizontal="center" vertical="center"/>
      <protection/>
    </xf>
    <xf numFmtId="0" fontId="27" fillId="0" borderId="67" xfId="61" applyNumberFormat="1" applyFont="1" applyFill="1" applyBorder="1" applyAlignment="1" applyProtection="1">
      <alignment horizontal="center" vertical="center"/>
      <protection/>
    </xf>
    <xf numFmtId="0" fontId="27" fillId="0" borderId="68" xfId="61" applyNumberFormat="1" applyFont="1" applyFill="1" applyBorder="1" applyAlignment="1" applyProtection="1">
      <alignment horizontal="center" vertical="center"/>
      <protection/>
    </xf>
    <xf numFmtId="0" fontId="27" fillId="0" borderId="69" xfId="62" applyNumberFormat="1" applyFont="1" applyFill="1" applyBorder="1" applyAlignment="1" applyProtection="1">
      <alignment horizontal="center" vertical="center"/>
      <protection/>
    </xf>
    <xf numFmtId="0" fontId="27" fillId="0" borderId="70" xfId="62" applyNumberFormat="1" applyFont="1" applyFill="1" applyBorder="1" applyAlignment="1" applyProtection="1">
      <alignment horizontal="center" vertical="center"/>
      <protection/>
    </xf>
    <xf numFmtId="0" fontId="27" fillId="0" borderId="71" xfId="62" applyNumberFormat="1" applyFont="1" applyFill="1" applyBorder="1" applyAlignment="1" applyProtection="1">
      <alignment horizontal="center" vertical="center"/>
      <protection/>
    </xf>
    <xf numFmtId="0" fontId="28" fillId="0" borderId="36" xfId="61" applyFont="1" applyFill="1" applyBorder="1" applyAlignment="1" applyProtection="1">
      <alignment horizontal="center" vertical="center" wrapText="1" shrinkToFit="1"/>
      <protection/>
    </xf>
    <xf numFmtId="0" fontId="28" fillId="0" borderId="28" xfId="61" applyFont="1" applyFill="1" applyBorder="1" applyAlignment="1" applyProtection="1">
      <alignment horizontal="center" vertical="center" wrapText="1" shrinkToFit="1"/>
      <protection/>
    </xf>
    <xf numFmtId="0" fontId="28" fillId="0" borderId="37" xfId="61" applyFont="1" applyFill="1" applyBorder="1" applyAlignment="1" applyProtection="1">
      <alignment horizontal="center" vertical="center" wrapText="1" shrinkToFit="1"/>
      <protection/>
    </xf>
    <xf numFmtId="20" fontId="28" fillId="0" borderId="30" xfId="0" applyNumberFormat="1" applyFont="1" applyBorder="1" applyAlignment="1" applyProtection="1">
      <alignment horizontal="center" vertical="center" shrinkToFit="1"/>
      <protection/>
    </xf>
    <xf numFmtId="0" fontId="28" fillId="0" borderId="44" xfId="61" applyFont="1" applyFill="1" applyBorder="1" applyAlignment="1" applyProtection="1">
      <alignment horizontal="center" vertical="center" shrinkToFit="1"/>
      <protection/>
    </xf>
    <xf numFmtId="0" fontId="28" fillId="0" borderId="34" xfId="61" applyFont="1" applyFill="1" applyBorder="1" applyAlignment="1" applyProtection="1">
      <alignment horizontal="center" vertical="center" shrinkToFit="1"/>
      <protection/>
    </xf>
    <xf numFmtId="0" fontId="28" fillId="0" borderId="45" xfId="61" applyFont="1" applyFill="1" applyBorder="1" applyAlignment="1" applyProtection="1">
      <alignment horizontal="center" vertical="center" shrinkToFit="1"/>
      <protection/>
    </xf>
    <xf numFmtId="0" fontId="28" fillId="0" borderId="33" xfId="61" applyFont="1" applyFill="1" applyBorder="1" applyAlignment="1" applyProtection="1">
      <alignment horizontal="center" vertical="center" shrinkToFit="1"/>
      <protection/>
    </xf>
    <xf numFmtId="0" fontId="28" fillId="0" borderId="14" xfId="61" applyFont="1" applyFill="1" applyBorder="1" applyAlignment="1" applyProtection="1">
      <alignment horizontal="center" vertical="center" shrinkToFit="1"/>
      <protection/>
    </xf>
    <xf numFmtId="0" fontId="28" fillId="0" borderId="10" xfId="61" applyFont="1" applyFill="1" applyBorder="1" applyAlignment="1" applyProtection="1">
      <alignment horizontal="center" vertical="center" shrinkToFit="1"/>
      <protection/>
    </xf>
    <xf numFmtId="0" fontId="28" fillId="0" borderId="30" xfId="61" applyFont="1" applyFill="1" applyBorder="1" applyAlignment="1" applyProtection="1">
      <alignment horizontal="center" vertical="center" shrinkToFit="1"/>
      <protection/>
    </xf>
    <xf numFmtId="0" fontId="28" fillId="0" borderId="35" xfId="61" applyFont="1" applyFill="1" applyBorder="1" applyAlignment="1" applyProtection="1">
      <alignment horizontal="center" vertical="center" shrinkToFit="1"/>
      <protection/>
    </xf>
    <xf numFmtId="0" fontId="28" fillId="0" borderId="15" xfId="61" applyFont="1" applyFill="1" applyBorder="1" applyAlignment="1" applyProtection="1">
      <alignment horizontal="center" vertical="center" shrinkToFit="1"/>
      <protection/>
    </xf>
    <xf numFmtId="178" fontId="27" fillId="0" borderId="62" xfId="61" applyNumberFormat="1" applyFont="1" applyFill="1" applyBorder="1" applyAlignment="1" applyProtection="1">
      <alignment horizontal="center" vertical="center"/>
      <protection/>
    </xf>
    <xf numFmtId="178" fontId="27" fillId="0" borderId="63" xfId="61" applyNumberFormat="1" applyFont="1" applyFill="1" applyBorder="1" applyAlignment="1" applyProtection="1">
      <alignment horizontal="center" vertical="center"/>
      <protection/>
    </xf>
    <xf numFmtId="178" fontId="27" fillId="0" borderId="64" xfId="61" applyNumberFormat="1" applyFont="1" applyFill="1" applyBorder="1" applyAlignment="1" applyProtection="1">
      <alignment horizontal="center" vertical="center"/>
      <protection/>
    </xf>
    <xf numFmtId="0" fontId="29" fillId="0" borderId="44" xfId="61" applyFont="1" applyFill="1" applyBorder="1" applyAlignment="1" applyProtection="1">
      <alignment horizontal="center" vertical="center" shrinkToFit="1"/>
      <protection/>
    </xf>
    <xf numFmtId="0" fontId="29" fillId="0" borderId="34" xfId="61" applyFont="1" applyFill="1" applyBorder="1" applyAlignment="1" applyProtection="1">
      <alignment horizontal="center" vertical="center" shrinkToFit="1"/>
      <protection/>
    </xf>
    <xf numFmtId="0" fontId="29" fillId="0" borderId="45" xfId="61" applyFont="1" applyFill="1" applyBorder="1" applyAlignment="1" applyProtection="1">
      <alignment horizontal="center" vertical="center" shrinkToFit="1"/>
      <protection/>
    </xf>
    <xf numFmtId="0" fontId="29" fillId="0" borderId="33" xfId="61" applyFont="1" applyFill="1" applyBorder="1" applyAlignment="1" applyProtection="1">
      <alignment horizontal="center" vertical="center" shrinkToFit="1"/>
      <protection/>
    </xf>
    <xf numFmtId="0" fontId="39" fillId="0" borderId="45" xfId="61" applyFont="1" applyFill="1" applyBorder="1" applyAlignment="1" applyProtection="1">
      <alignment horizontal="center" vertical="center" shrinkToFit="1"/>
      <protection/>
    </xf>
    <xf numFmtId="179" fontId="27" fillId="0" borderId="0" xfId="61" applyNumberFormat="1" applyFont="1" applyFill="1" applyBorder="1" applyAlignment="1" applyProtection="1">
      <alignment horizontal="center" vertical="center" shrinkToFit="1"/>
      <protection/>
    </xf>
    <xf numFmtId="0" fontId="29" fillId="0" borderId="14" xfId="61" applyFont="1" applyFill="1" applyBorder="1" applyAlignment="1" applyProtection="1">
      <alignment horizontal="center" vertical="center" shrinkToFit="1"/>
      <protection/>
    </xf>
    <xf numFmtId="0" fontId="29" fillId="0" borderId="30" xfId="61" applyFont="1" applyFill="1" applyBorder="1" applyAlignment="1" applyProtection="1">
      <alignment horizontal="center" vertical="center" shrinkToFit="1"/>
      <protection/>
    </xf>
    <xf numFmtId="0" fontId="29" fillId="0" borderId="35" xfId="61" applyFont="1" applyFill="1" applyBorder="1" applyAlignment="1" applyProtection="1">
      <alignment horizontal="center" vertical="center" shrinkToFit="1"/>
      <protection/>
    </xf>
    <xf numFmtId="0" fontId="29" fillId="0" borderId="10" xfId="61" applyFont="1" applyFill="1" applyBorder="1" applyAlignment="1" applyProtection="1">
      <alignment horizontal="center" vertical="center" shrinkToFit="1"/>
      <protection/>
    </xf>
    <xf numFmtId="0" fontId="29" fillId="0" borderId="15" xfId="61" applyFont="1" applyFill="1" applyBorder="1" applyAlignment="1" applyProtection="1">
      <alignment horizontal="center" vertical="center" shrinkToFit="1"/>
      <protection/>
    </xf>
    <xf numFmtId="0" fontId="28" fillId="0" borderId="39" xfId="61" applyFont="1" applyFill="1" applyBorder="1" applyAlignment="1" applyProtection="1">
      <alignment horizontal="center" vertical="center" shrinkToFit="1"/>
      <protection/>
    </xf>
    <xf numFmtId="0" fontId="40" fillId="0" borderId="31" xfId="61" applyFont="1" applyFill="1" applyBorder="1" applyAlignment="1" applyProtection="1">
      <alignment horizontal="center" vertical="center" shrinkToFit="1"/>
      <protection/>
    </xf>
    <xf numFmtId="0" fontId="40" fillId="0" borderId="48" xfId="61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種2011年度3年_ならしの朝日杯試合要項&amp;試合組合せ(20111119)" xfId="60"/>
    <cellStyle name="標準_トーナメント表" xfId="61"/>
    <cellStyle name="標準_組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5</xdr:row>
      <xdr:rowOff>9525</xdr:rowOff>
    </xdr:from>
    <xdr:ext cx="5486400" cy="1219200"/>
    <xdr:sp>
      <xdr:nvSpPr>
        <xdr:cNvPr id="1" name="TextBox 2"/>
        <xdr:cNvSpPr txBox="1">
          <a:spLocks noChangeArrowheads="1"/>
        </xdr:cNvSpPr>
      </xdr:nvSpPr>
      <xdr:spPr>
        <a:xfrm>
          <a:off x="381000" y="866775"/>
          <a:ext cx="54864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2600" b="1" i="0" u="none" baseline="0">
              <a:latin typeface="HGP創英角ﾎﾟｯﾌﾟ体"/>
              <a:ea typeface="HGP創英角ﾎﾟｯﾌﾟ体"/>
              <a:cs typeface="HGP創英角ﾎﾟｯﾌﾟ体"/>
            </a:rPr>
            <a:t>平成24年度　第30回
ならしの朝日旗争奪少年サッカー大会
</a:t>
          </a:r>
          <a:r>
            <a:rPr lang="en-US" cap="none" sz="2000" b="1" i="0" u="none" baseline="0">
              <a:latin typeface="HGP創英角ﾎﾟｯﾌﾟ体"/>
              <a:ea typeface="HGP創英角ﾎﾟｯﾌﾟ体"/>
              <a:cs typeface="HGP創英角ﾎﾟｯﾌﾟ体"/>
            </a:rPr>
            <a:t>（２年生の部）</a:t>
          </a:r>
        </a:p>
      </xdr:txBody>
    </xdr:sp>
    <xdr:clientData/>
  </xdr:oneCellAnchor>
  <xdr:oneCellAnchor>
    <xdr:from>
      <xdr:col>4</xdr:col>
      <xdr:colOff>28575</xdr:colOff>
      <xdr:row>54</xdr:row>
      <xdr:rowOff>0</xdr:rowOff>
    </xdr:from>
    <xdr:ext cx="5238750" cy="1714500"/>
    <xdr:sp>
      <xdr:nvSpPr>
        <xdr:cNvPr id="2" name="TextBox 3"/>
        <xdr:cNvSpPr txBox="1">
          <a:spLocks noChangeArrowheads="1"/>
        </xdr:cNvSpPr>
      </xdr:nvSpPr>
      <xdr:spPr>
        <a:xfrm>
          <a:off x="485775" y="9258300"/>
          <a:ext cx="52387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1" i="0" u="none" baseline="0"/>
            <a:t>主　催　　習志野市サッカー協会
主　管　　習志野市サッカー協会第四種委員会
後　援　　朝日新聞　習志野販売株式会社</a:t>
          </a:r>
        </a:p>
      </xdr:txBody>
    </xdr:sp>
    <xdr:clientData/>
  </xdr:oneCellAnchor>
  <xdr:twoCellAnchor>
    <xdr:from>
      <xdr:col>5</xdr:col>
      <xdr:colOff>9525</xdr:colOff>
      <xdr:row>22</xdr:row>
      <xdr:rowOff>0</xdr:rowOff>
    </xdr:from>
    <xdr:to>
      <xdr:col>48</xdr:col>
      <xdr:colOff>104775</xdr:colOff>
      <xdr:row>48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771900"/>
          <a:ext cx="5010150" cy="460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1.4921875" style="35" customWidth="1"/>
  </cols>
  <sheetData/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7.625" style="1" customWidth="1"/>
    <col min="2" max="4" width="3.375" style="1" customWidth="1"/>
    <col min="5" max="9" width="3.625" style="1" customWidth="1"/>
    <col min="10" max="24" width="3.375" style="1" customWidth="1"/>
    <col min="25" max="16384" width="10.625" style="1" customWidth="1"/>
  </cols>
  <sheetData>
    <row r="1" spans="1:24" ht="24.75" customHeight="1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3" customFormat="1" ht="19.5" customHeight="1">
      <c r="A3" s="10">
        <v>1</v>
      </c>
      <c r="B3" s="86" t="s">
        <v>5</v>
      </c>
      <c r="C3" s="86"/>
      <c r="D3" s="86"/>
      <c r="E3" s="87" t="s">
        <v>78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s="13" customFormat="1" ht="19.5" customHeight="1">
      <c r="A4" s="10">
        <v>2</v>
      </c>
      <c r="B4" s="86" t="s">
        <v>6</v>
      </c>
      <c r="C4" s="86"/>
      <c r="D4" s="86"/>
      <c r="E4" s="87" t="s">
        <v>79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13" customFormat="1" ht="19.5" customHeight="1">
      <c r="A5" s="10">
        <v>3</v>
      </c>
      <c r="B5" s="86" t="s">
        <v>7</v>
      </c>
      <c r="C5" s="86"/>
      <c r="D5" s="86"/>
      <c r="E5" s="90">
        <v>41349</v>
      </c>
      <c r="F5" s="90"/>
      <c r="G5" s="90"/>
      <c r="H5" s="90"/>
      <c r="I5" s="90"/>
      <c r="J5" s="90"/>
      <c r="K5" s="85" t="s">
        <v>135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24" s="13" customFormat="1" ht="19.5" customHeight="1">
      <c r="A6" s="10"/>
      <c r="B6" s="86"/>
      <c r="C6" s="86"/>
      <c r="D6" s="86"/>
      <c r="E6" s="90">
        <v>41350</v>
      </c>
      <c r="F6" s="90"/>
      <c r="G6" s="90"/>
      <c r="H6" s="90"/>
      <c r="I6" s="90"/>
      <c r="J6" s="90"/>
      <c r="K6" s="85" t="s">
        <v>129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s="13" customFormat="1" ht="19.5" customHeight="1">
      <c r="A7" s="10"/>
      <c r="B7" s="85" t="s">
        <v>80</v>
      </c>
      <c r="C7" s="85"/>
      <c r="D7" s="85"/>
      <c r="E7" s="95">
        <v>41353</v>
      </c>
      <c r="F7" s="95"/>
      <c r="G7" s="95"/>
      <c r="H7" s="95"/>
      <c r="I7" s="95"/>
      <c r="J7" s="95"/>
      <c r="K7" s="95">
        <v>41356</v>
      </c>
      <c r="L7" s="95"/>
      <c r="M7" s="95"/>
      <c r="N7" s="95"/>
      <c r="O7" s="95"/>
      <c r="P7" s="95"/>
      <c r="Q7" s="95">
        <v>41357</v>
      </c>
      <c r="R7" s="95"/>
      <c r="S7" s="95"/>
      <c r="T7" s="95"/>
      <c r="U7" s="95"/>
      <c r="V7" s="95"/>
      <c r="W7" s="12"/>
      <c r="X7" s="12"/>
    </row>
    <row r="8" spans="1:24" s="13" customFormat="1" ht="19.5" customHeight="1">
      <c r="A8" s="10">
        <v>4</v>
      </c>
      <c r="B8" s="86" t="s">
        <v>8</v>
      </c>
      <c r="C8" s="86"/>
      <c r="D8" s="86"/>
      <c r="E8" s="87" t="s">
        <v>25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s="13" customFormat="1" ht="19.5" customHeight="1">
      <c r="A9" s="10"/>
      <c r="B9" s="86"/>
      <c r="C9" s="86"/>
      <c r="D9" s="86"/>
      <c r="E9" s="87" t="s">
        <v>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s="13" customFormat="1" ht="19.5" customHeight="1">
      <c r="A10" s="10">
        <v>5</v>
      </c>
      <c r="B10" s="86" t="s">
        <v>10</v>
      </c>
      <c r="C10" s="86"/>
      <c r="D10" s="86"/>
      <c r="E10" s="87" t="s">
        <v>11</v>
      </c>
      <c r="F10" s="87"/>
      <c r="G10" s="87"/>
      <c r="H10" s="87"/>
      <c r="I10" s="87"/>
      <c r="J10" s="10"/>
      <c r="K10" s="85" t="s">
        <v>134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1:24" s="13" customFormat="1" ht="19.5" customHeight="1">
      <c r="A11" s="10"/>
      <c r="B11" s="86"/>
      <c r="C11" s="86"/>
      <c r="D11" s="86"/>
      <c r="E11" s="87" t="s">
        <v>26</v>
      </c>
      <c r="F11" s="87"/>
      <c r="G11" s="87"/>
      <c r="H11" s="87"/>
      <c r="I11" s="87"/>
      <c r="J11" s="10"/>
      <c r="K11" s="85" t="s">
        <v>12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4" s="13" customFormat="1" ht="19.5" customHeight="1">
      <c r="A12" s="10"/>
      <c r="B12" s="86"/>
      <c r="C12" s="86"/>
      <c r="D12" s="86"/>
      <c r="E12" s="87" t="s">
        <v>13</v>
      </c>
      <c r="F12" s="87"/>
      <c r="G12" s="87"/>
      <c r="H12" s="87"/>
      <c r="I12" s="87"/>
      <c r="J12" s="10"/>
      <c r="K12" s="85" t="s">
        <v>81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s="13" customFormat="1" ht="19.5" customHeight="1">
      <c r="A13" s="10"/>
      <c r="B13" s="86"/>
      <c r="C13" s="86"/>
      <c r="D13" s="86"/>
      <c r="E13" s="87" t="s">
        <v>14</v>
      </c>
      <c r="F13" s="87"/>
      <c r="G13" s="87"/>
      <c r="H13" s="87"/>
      <c r="I13" s="87"/>
      <c r="J13" s="10"/>
      <c r="K13" s="85" t="s">
        <v>82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s="13" customFormat="1" ht="19.5" customHeight="1">
      <c r="A14" s="10"/>
      <c r="B14" s="86"/>
      <c r="C14" s="86"/>
      <c r="D14" s="86"/>
      <c r="E14" s="87" t="s">
        <v>15</v>
      </c>
      <c r="F14" s="87"/>
      <c r="G14" s="87"/>
      <c r="H14" s="87"/>
      <c r="I14" s="87"/>
      <c r="J14" s="10"/>
      <c r="K14" s="85" t="s">
        <v>83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s="13" customFormat="1" ht="19.5" customHeight="1">
      <c r="A15" s="10"/>
      <c r="B15" s="86"/>
      <c r="C15" s="86"/>
      <c r="D15" s="86"/>
      <c r="E15" s="87"/>
      <c r="F15" s="87"/>
      <c r="G15" s="87"/>
      <c r="H15" s="87"/>
      <c r="I15" s="87"/>
      <c r="J15" s="10"/>
      <c r="K15" s="85" t="s">
        <v>84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s="13" customFormat="1" ht="19.5" customHeight="1">
      <c r="A16" s="10"/>
      <c r="B16" s="86"/>
      <c r="C16" s="86"/>
      <c r="D16" s="86"/>
      <c r="E16" s="87" t="s">
        <v>16</v>
      </c>
      <c r="F16" s="87"/>
      <c r="G16" s="87"/>
      <c r="H16" s="87"/>
      <c r="I16" s="87"/>
      <c r="J16" s="10"/>
      <c r="K16" s="85" t="s">
        <v>85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s="13" customFormat="1" ht="19.5" customHeight="1">
      <c r="A17" s="10">
        <v>6</v>
      </c>
      <c r="B17" s="86" t="s">
        <v>17</v>
      </c>
      <c r="C17" s="86"/>
      <c r="D17" s="86"/>
      <c r="E17" s="87" t="s">
        <v>86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15" customFormat="1" ht="19.5" customHeight="1">
      <c r="A18" s="14"/>
      <c r="B18" s="92"/>
      <c r="C18" s="92"/>
      <c r="D18" s="92"/>
      <c r="E18" s="93" t="s">
        <v>87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s="13" customFormat="1" ht="19.5" customHeight="1">
      <c r="A19" s="10"/>
      <c r="B19" s="84"/>
      <c r="C19" s="84"/>
      <c r="D19" s="84"/>
      <c r="E19" s="87" t="s">
        <v>88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s="13" customFormat="1" ht="19.5" customHeight="1">
      <c r="A20" s="10"/>
      <c r="B20" s="84"/>
      <c r="C20" s="84"/>
      <c r="D20" s="84"/>
      <c r="E20" s="87" t="s">
        <v>89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s="13" customFormat="1" ht="19.5" customHeight="1">
      <c r="A21" s="10"/>
      <c r="B21" s="84"/>
      <c r="C21" s="84"/>
      <c r="D21" s="84"/>
      <c r="E21" s="87" t="s">
        <v>90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s="13" customFormat="1" ht="19.5" customHeight="1">
      <c r="A22" s="10"/>
      <c r="B22" s="84"/>
      <c r="C22" s="84"/>
      <c r="D22" s="84"/>
      <c r="E22" s="87" t="s">
        <v>91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13" customFormat="1" ht="19.5" customHeight="1">
      <c r="A23" s="10">
        <v>7</v>
      </c>
      <c r="B23" s="86" t="s">
        <v>18</v>
      </c>
      <c r="C23" s="86"/>
      <c r="D23" s="86"/>
      <c r="E23" s="87" t="s">
        <v>92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13" customFormat="1" ht="19.5" customHeight="1">
      <c r="A24" s="10"/>
      <c r="B24" s="11"/>
      <c r="C24" s="11"/>
      <c r="D24" s="11"/>
      <c r="E24" s="87" t="s">
        <v>97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13" customFormat="1" ht="19.5" customHeight="1">
      <c r="A25" s="10"/>
      <c r="B25" s="86"/>
      <c r="C25" s="86"/>
      <c r="D25" s="86"/>
      <c r="E25" s="87" t="s">
        <v>93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s="13" customFormat="1" ht="19.5" customHeight="1">
      <c r="A26" s="10">
        <v>8</v>
      </c>
      <c r="B26" s="86" t="s">
        <v>19</v>
      </c>
      <c r="C26" s="86"/>
      <c r="D26" s="86"/>
      <c r="E26" s="87" t="s">
        <v>94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s="13" customFormat="1" ht="19.5" customHeight="1">
      <c r="A27" s="10">
        <v>9</v>
      </c>
      <c r="B27" s="86" t="s">
        <v>20</v>
      </c>
      <c r="C27" s="86"/>
      <c r="D27" s="86"/>
      <c r="E27" s="87" t="s">
        <v>95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s="13" customFormat="1" ht="19.5" customHeight="1">
      <c r="A28" s="10">
        <v>10</v>
      </c>
      <c r="B28" s="86" t="s">
        <v>21</v>
      </c>
      <c r="C28" s="86"/>
      <c r="D28" s="86"/>
      <c r="E28" s="87" t="s">
        <v>100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s="13" customFormat="1" ht="19.5" customHeight="1">
      <c r="A29" s="10"/>
      <c r="B29" s="11"/>
      <c r="C29" s="11"/>
      <c r="D29" s="11"/>
      <c r="E29" s="87" t="s">
        <v>101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13" customFormat="1" ht="19.5" customHeight="1">
      <c r="A30" s="10"/>
      <c r="B30" s="84"/>
      <c r="C30" s="84"/>
      <c r="D30" s="84"/>
      <c r="E30" s="87" t="s">
        <v>98</v>
      </c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s="13" customFormat="1" ht="19.5" customHeight="1">
      <c r="A31" s="10"/>
      <c r="B31" s="84"/>
      <c r="C31" s="84"/>
      <c r="D31" s="84"/>
      <c r="E31" s="85" t="s">
        <v>96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3" customFormat="1" ht="19.5" customHeight="1">
      <c r="A32" s="10"/>
      <c r="B32" s="84"/>
      <c r="C32" s="84"/>
      <c r="D32" s="84"/>
      <c r="E32" s="85" t="s">
        <v>136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3" customFormat="1" ht="19.5" customHeight="1">
      <c r="A33" s="10"/>
      <c r="B33" s="84"/>
      <c r="C33" s="84"/>
      <c r="D33" s="84"/>
      <c r="E33" s="85" t="s">
        <v>137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3" customFormat="1" ht="19.5" customHeight="1">
      <c r="A34" s="10"/>
      <c r="B34" s="84"/>
      <c r="C34" s="84"/>
      <c r="D34" s="84"/>
      <c r="E34" s="85" t="s">
        <v>138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="10" customFormat="1" ht="12.75" customHeight="1"/>
    <row r="36" spans="6:14" s="10" customFormat="1" ht="12.75" customHeight="1">
      <c r="F36" s="97" t="s">
        <v>99</v>
      </c>
      <c r="G36" s="97"/>
      <c r="H36" s="97"/>
      <c r="I36" s="97"/>
      <c r="J36" s="97"/>
      <c r="K36" s="97"/>
      <c r="L36" s="97"/>
      <c r="M36" s="96" t="s">
        <v>62</v>
      </c>
      <c r="N36" s="96"/>
    </row>
    <row r="37" spans="6:14" s="10" customFormat="1" ht="12.75" customHeight="1">
      <c r="F37" s="88" t="s">
        <v>63</v>
      </c>
      <c r="G37" s="88"/>
      <c r="H37" s="88"/>
      <c r="I37" s="88"/>
      <c r="J37" s="88"/>
      <c r="K37" s="89" t="s">
        <v>64</v>
      </c>
      <c r="L37" s="89"/>
      <c r="M37" s="89"/>
      <c r="N37" s="89"/>
    </row>
    <row r="38" spans="6:14" s="10" customFormat="1" ht="12.75" customHeight="1">
      <c r="F38" s="91" t="s">
        <v>65</v>
      </c>
      <c r="G38" s="91"/>
      <c r="H38" s="91"/>
      <c r="I38" s="91"/>
      <c r="J38" s="91"/>
      <c r="K38" s="89">
        <v>1</v>
      </c>
      <c r="L38" s="89"/>
      <c r="M38" s="89"/>
      <c r="N38" s="89"/>
    </row>
    <row r="39" spans="6:14" s="10" customFormat="1" ht="12.75" customHeight="1">
      <c r="F39" s="91" t="s">
        <v>66</v>
      </c>
      <c r="G39" s="91"/>
      <c r="H39" s="91"/>
      <c r="I39" s="91"/>
      <c r="J39" s="91"/>
      <c r="K39" s="89">
        <v>2</v>
      </c>
      <c r="L39" s="89"/>
      <c r="M39" s="89"/>
      <c r="N39" s="89"/>
    </row>
    <row r="40" spans="6:14" s="10" customFormat="1" ht="12.75" customHeight="1">
      <c r="F40" s="91" t="s">
        <v>67</v>
      </c>
      <c r="G40" s="91"/>
      <c r="H40" s="91"/>
      <c r="I40" s="91"/>
      <c r="J40" s="91"/>
      <c r="K40" s="89">
        <v>2</v>
      </c>
      <c r="L40" s="89"/>
      <c r="M40" s="89"/>
      <c r="N40" s="89"/>
    </row>
    <row r="41" spans="6:14" s="10" customFormat="1" ht="12.75" customHeight="1">
      <c r="F41" s="91" t="s">
        <v>68</v>
      </c>
      <c r="G41" s="91"/>
      <c r="H41" s="91"/>
      <c r="I41" s="91"/>
      <c r="J41" s="91"/>
      <c r="K41" s="89">
        <v>1</v>
      </c>
      <c r="L41" s="89"/>
      <c r="M41" s="89"/>
      <c r="N41" s="89"/>
    </row>
    <row r="42" spans="6:14" s="10" customFormat="1" ht="12.75" customHeight="1">
      <c r="F42" s="91" t="s">
        <v>69</v>
      </c>
      <c r="G42" s="91"/>
      <c r="H42" s="91"/>
      <c r="I42" s="91"/>
      <c r="J42" s="91"/>
      <c r="K42" s="89">
        <v>1</v>
      </c>
      <c r="L42" s="89"/>
      <c r="M42" s="89"/>
      <c r="N42" s="89"/>
    </row>
    <row r="43" spans="6:14" s="10" customFormat="1" ht="12.75" customHeight="1">
      <c r="F43" s="91" t="s">
        <v>70</v>
      </c>
      <c r="G43" s="91"/>
      <c r="H43" s="91"/>
      <c r="I43" s="91"/>
      <c r="J43" s="91"/>
      <c r="K43" s="89">
        <v>2</v>
      </c>
      <c r="L43" s="89"/>
      <c r="M43" s="89"/>
      <c r="N43" s="89"/>
    </row>
    <row r="44" spans="6:14" s="10" customFormat="1" ht="12.75" customHeight="1">
      <c r="F44" s="91" t="s">
        <v>71</v>
      </c>
      <c r="G44" s="91"/>
      <c r="H44" s="91"/>
      <c r="I44" s="91"/>
      <c r="J44" s="91"/>
      <c r="K44" s="89">
        <v>1</v>
      </c>
      <c r="L44" s="89"/>
      <c r="M44" s="89"/>
      <c r="N44" s="89"/>
    </row>
    <row r="45" spans="6:14" s="10" customFormat="1" ht="12.75" customHeight="1">
      <c r="F45" s="91" t="s">
        <v>72</v>
      </c>
      <c r="G45" s="91"/>
      <c r="H45" s="91"/>
      <c r="I45" s="91"/>
      <c r="J45" s="91"/>
      <c r="K45" s="89">
        <v>5</v>
      </c>
      <c r="L45" s="89"/>
      <c r="M45" s="89"/>
      <c r="N45" s="89"/>
    </row>
    <row r="46" spans="6:14" s="10" customFormat="1" ht="12.75" customHeight="1">
      <c r="F46" s="91" t="s">
        <v>73</v>
      </c>
      <c r="G46" s="91"/>
      <c r="H46" s="91"/>
      <c r="I46" s="91"/>
      <c r="J46" s="91"/>
      <c r="K46" s="89">
        <v>1</v>
      </c>
      <c r="L46" s="89"/>
      <c r="M46" s="89"/>
      <c r="N46" s="89"/>
    </row>
    <row r="47" spans="6:14" s="10" customFormat="1" ht="12.75" customHeight="1">
      <c r="F47" s="91" t="s">
        <v>74</v>
      </c>
      <c r="G47" s="91"/>
      <c r="H47" s="91"/>
      <c r="I47" s="91"/>
      <c r="J47" s="91"/>
      <c r="K47" s="89">
        <v>2</v>
      </c>
      <c r="L47" s="89"/>
      <c r="M47" s="89"/>
      <c r="N47" s="89"/>
    </row>
    <row r="48" spans="6:14" s="10" customFormat="1" ht="12.75" customHeight="1">
      <c r="F48" s="91" t="s">
        <v>75</v>
      </c>
      <c r="G48" s="91"/>
      <c r="H48" s="91"/>
      <c r="I48" s="91"/>
      <c r="J48" s="91"/>
      <c r="K48" s="89">
        <v>3</v>
      </c>
      <c r="L48" s="89"/>
      <c r="M48" s="89"/>
      <c r="N48" s="89"/>
    </row>
    <row r="49" spans="6:14" s="10" customFormat="1" ht="12.75" customHeight="1">
      <c r="F49" s="88" t="s">
        <v>76</v>
      </c>
      <c r="G49" s="88"/>
      <c r="H49" s="88"/>
      <c r="I49" s="88"/>
      <c r="J49" s="88"/>
      <c r="K49" s="89">
        <f>SUM(K38:N48)</f>
        <v>21</v>
      </c>
      <c r="L49" s="89"/>
      <c r="M49" s="89"/>
      <c r="N49" s="89"/>
    </row>
    <row r="50" s="8" customFormat="1" ht="12.75" customHeight="1"/>
  </sheetData>
  <mergeCells count="102">
    <mergeCell ref="E24:X24"/>
    <mergeCell ref="M36:N36"/>
    <mergeCell ref="F36:L36"/>
    <mergeCell ref="E29:X29"/>
    <mergeCell ref="E25:X25"/>
    <mergeCell ref="E32:X32"/>
    <mergeCell ref="A1:X1"/>
    <mergeCell ref="E7:J7"/>
    <mergeCell ref="K7:P7"/>
    <mergeCell ref="Q7:V7"/>
    <mergeCell ref="B6:D6"/>
    <mergeCell ref="B8:D8"/>
    <mergeCell ref="E8:X8"/>
    <mergeCell ref="B5:D5"/>
    <mergeCell ref="B3:D3"/>
    <mergeCell ref="E3:X3"/>
    <mergeCell ref="B4:D4"/>
    <mergeCell ref="E4:X4"/>
    <mergeCell ref="B7:D7"/>
    <mergeCell ref="E11:I11"/>
    <mergeCell ref="B12:D12"/>
    <mergeCell ref="E12:I12"/>
    <mergeCell ref="B9:D9"/>
    <mergeCell ref="E9:X9"/>
    <mergeCell ref="B10:D10"/>
    <mergeCell ref="E10:I10"/>
    <mergeCell ref="B11:D11"/>
    <mergeCell ref="B18:D18"/>
    <mergeCell ref="E18:X18"/>
    <mergeCell ref="B17:D17"/>
    <mergeCell ref="E17:X17"/>
    <mergeCell ref="B19:D19"/>
    <mergeCell ref="E19:X19"/>
    <mergeCell ref="E20:X20"/>
    <mergeCell ref="B21:D21"/>
    <mergeCell ref="E21:X21"/>
    <mergeCell ref="B20:D20"/>
    <mergeCell ref="B22:D22"/>
    <mergeCell ref="E22:X22"/>
    <mergeCell ref="B23:D23"/>
    <mergeCell ref="E23:X23"/>
    <mergeCell ref="B25:D25"/>
    <mergeCell ref="B28:D28"/>
    <mergeCell ref="E28:X28"/>
    <mergeCell ref="B30:D30"/>
    <mergeCell ref="E30:X30"/>
    <mergeCell ref="B26:D26"/>
    <mergeCell ref="E26:X26"/>
    <mergeCell ref="B27:D27"/>
    <mergeCell ref="E27:X27"/>
    <mergeCell ref="F37:J37"/>
    <mergeCell ref="K37:N37"/>
    <mergeCell ref="F38:J38"/>
    <mergeCell ref="K38:N38"/>
    <mergeCell ref="F39:J39"/>
    <mergeCell ref="K39:N39"/>
    <mergeCell ref="F40:J40"/>
    <mergeCell ref="K40:N40"/>
    <mergeCell ref="F41:J41"/>
    <mergeCell ref="K41:N41"/>
    <mergeCell ref="F42:J42"/>
    <mergeCell ref="K42:N42"/>
    <mergeCell ref="F43:J43"/>
    <mergeCell ref="K43:N43"/>
    <mergeCell ref="F44:J44"/>
    <mergeCell ref="K44:N44"/>
    <mergeCell ref="F45:J45"/>
    <mergeCell ref="K45:N45"/>
    <mergeCell ref="F46:J46"/>
    <mergeCell ref="K46:N46"/>
    <mergeCell ref="F47:J47"/>
    <mergeCell ref="K47:N47"/>
    <mergeCell ref="F48:J48"/>
    <mergeCell ref="K48:N48"/>
    <mergeCell ref="F49:J49"/>
    <mergeCell ref="K49:N49"/>
    <mergeCell ref="E5:J5"/>
    <mergeCell ref="K6:X6"/>
    <mergeCell ref="K5:X5"/>
    <mergeCell ref="E6:J6"/>
    <mergeCell ref="K10:X10"/>
    <mergeCell ref="K11:X11"/>
    <mergeCell ref="K12:X12"/>
    <mergeCell ref="K13:X13"/>
    <mergeCell ref="B15:D15"/>
    <mergeCell ref="E15:I15"/>
    <mergeCell ref="B16:D16"/>
    <mergeCell ref="E16:I16"/>
    <mergeCell ref="B13:D13"/>
    <mergeCell ref="E13:I13"/>
    <mergeCell ref="B14:D14"/>
    <mergeCell ref="E14:I14"/>
    <mergeCell ref="B34:D34"/>
    <mergeCell ref="E34:X34"/>
    <mergeCell ref="K14:X14"/>
    <mergeCell ref="K15:X15"/>
    <mergeCell ref="K16:X16"/>
    <mergeCell ref="B33:D33"/>
    <mergeCell ref="E33:X33"/>
    <mergeCell ref="B31:D31"/>
    <mergeCell ref="E31:X31"/>
    <mergeCell ref="B32:D32"/>
  </mergeCells>
  <printOptions horizontalCentered="1"/>
  <pageMargins left="0.5905511811023623" right="0.3937007874015748" top="0.4724409448818898" bottom="0.35433070866141736" header="0.3937007874015748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tabSelected="1" view="pageBreakPreview" zoomScaleSheetLayoutView="100" workbookViewId="0" topLeftCell="A1">
      <selection activeCell="A1" sqref="A1:AA1"/>
    </sheetView>
  </sheetViews>
  <sheetFormatPr defaultColWidth="10.625" defaultRowHeight="30" customHeight="1"/>
  <cols>
    <col min="1" max="1" width="8.625" style="1" customWidth="1"/>
    <col min="2" max="2" width="3.375" style="1" customWidth="1"/>
    <col min="3" max="3" width="2.625" style="1" customWidth="1"/>
    <col min="4" max="5" width="3.375" style="1" customWidth="1"/>
    <col min="6" max="6" width="2.625" style="1" customWidth="1"/>
    <col min="7" max="8" width="3.375" style="1" customWidth="1"/>
    <col min="9" max="9" width="2.625" style="1" customWidth="1"/>
    <col min="10" max="11" width="3.375" style="1" customWidth="1"/>
    <col min="12" max="12" width="2.625" style="1" customWidth="1"/>
    <col min="13" max="14" width="3.375" style="1" customWidth="1"/>
    <col min="15" max="15" width="2.625" style="1" customWidth="1"/>
    <col min="16" max="17" width="3.375" style="1" customWidth="1"/>
    <col min="18" max="18" width="2.625" style="1" customWidth="1"/>
    <col min="19" max="19" width="3.375" style="1" customWidth="1"/>
    <col min="20" max="20" width="3.875" style="1" customWidth="1"/>
    <col min="21" max="23" width="3.625" style="1" customWidth="1"/>
    <col min="24" max="27" width="4.125" style="1" customWidth="1"/>
    <col min="28" max="78" width="1.625" style="1" customWidth="1"/>
    <col min="79" max="16384" width="10.625" style="1" customWidth="1"/>
  </cols>
  <sheetData>
    <row r="1" spans="1:27" ht="24.75" customHeight="1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ht="24.75" customHeight="1"/>
    <row r="3" spans="1:7" ht="24.75" customHeight="1" thickBot="1">
      <c r="A3" s="132" t="s">
        <v>160</v>
      </c>
      <c r="B3" s="132"/>
      <c r="C3" s="132"/>
      <c r="D3" s="132"/>
      <c r="E3" s="132"/>
      <c r="F3" s="132"/>
      <c r="G3" s="132"/>
    </row>
    <row r="4" spans="1:27" s="13" customFormat="1" ht="24.75" customHeight="1">
      <c r="A4" s="32" t="s">
        <v>34</v>
      </c>
      <c r="B4" s="136" t="str">
        <f>A5</f>
        <v>東習志野</v>
      </c>
      <c r="C4" s="137"/>
      <c r="D4" s="138"/>
      <c r="E4" s="136" t="str">
        <f>A6</f>
        <v>向山Ｂ</v>
      </c>
      <c r="F4" s="137"/>
      <c r="G4" s="137"/>
      <c r="H4" s="139" t="str">
        <f>A7</f>
        <v>藤崎Ｂ</v>
      </c>
      <c r="I4" s="140"/>
      <c r="J4" s="141"/>
      <c r="K4" s="139" t="str">
        <f>A8</f>
        <v>藤崎Ｅ</v>
      </c>
      <c r="L4" s="140"/>
      <c r="M4" s="141"/>
      <c r="N4" s="142" t="str">
        <f>A9</f>
        <v>大久保Ｂ</v>
      </c>
      <c r="O4" s="133"/>
      <c r="P4" s="143"/>
      <c r="Q4" s="133" t="str">
        <f>A10</f>
        <v>習MSSＡ</v>
      </c>
      <c r="R4" s="133"/>
      <c r="S4" s="134"/>
      <c r="T4" s="47" t="s">
        <v>0</v>
      </c>
      <c r="U4" s="48" t="s">
        <v>27</v>
      </c>
      <c r="V4" s="48" t="s">
        <v>28</v>
      </c>
      <c r="W4" s="48" t="s">
        <v>29</v>
      </c>
      <c r="X4" s="48" t="s">
        <v>107</v>
      </c>
      <c r="Y4" s="48" t="s">
        <v>1</v>
      </c>
      <c r="Z4" s="48" t="s">
        <v>2</v>
      </c>
      <c r="AA4" s="22" t="s">
        <v>3</v>
      </c>
    </row>
    <row r="5" spans="1:27" ht="30" customHeight="1">
      <c r="A5" s="27" t="s">
        <v>23</v>
      </c>
      <c r="B5" s="144"/>
      <c r="C5" s="145"/>
      <c r="D5" s="146"/>
      <c r="E5" s="36">
        <v>2</v>
      </c>
      <c r="F5" s="37" t="s">
        <v>140</v>
      </c>
      <c r="G5" s="38">
        <v>2</v>
      </c>
      <c r="H5" s="36">
        <v>2</v>
      </c>
      <c r="I5" s="37" t="s">
        <v>141</v>
      </c>
      <c r="J5" s="39">
        <v>0</v>
      </c>
      <c r="K5" s="36">
        <v>2</v>
      </c>
      <c r="L5" s="37" t="s">
        <v>142</v>
      </c>
      <c r="M5" s="39">
        <v>0</v>
      </c>
      <c r="N5" s="36">
        <v>14</v>
      </c>
      <c r="O5" s="37" t="s">
        <v>142</v>
      </c>
      <c r="P5" s="38">
        <v>0</v>
      </c>
      <c r="Q5" s="156"/>
      <c r="R5" s="157"/>
      <c r="S5" s="158"/>
      <c r="T5" s="49">
        <f aca="true" t="shared" si="0" ref="T5:T10">U5*3+V5*1</f>
        <v>10</v>
      </c>
      <c r="U5" s="50">
        <f aca="true" t="shared" si="1" ref="U5:U10">COUNTIF(B5:S5,"○")</f>
        <v>3</v>
      </c>
      <c r="V5" s="50">
        <f aca="true" t="shared" si="2" ref="V5:V10">COUNTIF(B5:S5,"△")</f>
        <v>1</v>
      </c>
      <c r="W5" s="50">
        <f aca="true" t="shared" si="3" ref="W5:W10">COUNTIF(B5:S5,"●")</f>
        <v>0</v>
      </c>
      <c r="X5" s="66">
        <f aca="true" t="shared" si="4" ref="X5:X10">Y5-Z5</f>
        <v>18</v>
      </c>
      <c r="Y5" s="51">
        <f aca="true" t="shared" si="5" ref="Y5:Y10">B5+E5+H5+K5+N5+Q5</f>
        <v>20</v>
      </c>
      <c r="Z5" s="51">
        <f aca="true" t="shared" si="6" ref="Z5:Z10">D5+G5+J5+M5+P5+S5</f>
        <v>2</v>
      </c>
      <c r="AA5" s="57">
        <v>2</v>
      </c>
    </row>
    <row r="6" spans="1:27" ht="30" customHeight="1">
      <c r="A6" s="28" t="s">
        <v>49</v>
      </c>
      <c r="B6" s="42">
        <f>G5</f>
        <v>2</v>
      </c>
      <c r="C6" s="37" t="s">
        <v>146</v>
      </c>
      <c r="D6" s="42">
        <f>E5</f>
        <v>2</v>
      </c>
      <c r="E6" s="144"/>
      <c r="F6" s="145"/>
      <c r="G6" s="146"/>
      <c r="H6" s="40">
        <v>4</v>
      </c>
      <c r="I6" s="37" t="s">
        <v>143</v>
      </c>
      <c r="J6" s="41">
        <v>1</v>
      </c>
      <c r="K6" s="40">
        <v>2</v>
      </c>
      <c r="L6" s="37" t="s">
        <v>146</v>
      </c>
      <c r="M6" s="41">
        <v>2</v>
      </c>
      <c r="N6" s="156"/>
      <c r="O6" s="157"/>
      <c r="P6" s="159"/>
      <c r="Q6" s="40">
        <v>0</v>
      </c>
      <c r="R6" s="37" t="s">
        <v>145</v>
      </c>
      <c r="S6" s="42">
        <v>6</v>
      </c>
      <c r="T6" s="49">
        <f t="shared" si="0"/>
        <v>5</v>
      </c>
      <c r="U6" s="50">
        <f t="shared" si="1"/>
        <v>1</v>
      </c>
      <c r="V6" s="50">
        <f t="shared" si="2"/>
        <v>2</v>
      </c>
      <c r="W6" s="50">
        <f t="shared" si="3"/>
        <v>1</v>
      </c>
      <c r="X6" s="66">
        <f t="shared" si="4"/>
        <v>-3</v>
      </c>
      <c r="Y6" s="51">
        <f t="shared" si="5"/>
        <v>8</v>
      </c>
      <c r="Z6" s="51">
        <f t="shared" si="6"/>
        <v>11</v>
      </c>
      <c r="AA6" s="58">
        <v>3</v>
      </c>
    </row>
    <row r="7" spans="1:27" ht="30" customHeight="1">
      <c r="A7" s="28" t="s">
        <v>53</v>
      </c>
      <c r="B7" s="61">
        <f>J5</f>
        <v>0</v>
      </c>
      <c r="C7" s="37" t="s">
        <v>145</v>
      </c>
      <c r="D7" s="61">
        <f>H5</f>
        <v>2</v>
      </c>
      <c r="E7" s="43">
        <f>J6</f>
        <v>1</v>
      </c>
      <c r="F7" s="37" t="s">
        <v>145</v>
      </c>
      <c r="G7" s="44">
        <f>H6</f>
        <v>4</v>
      </c>
      <c r="H7" s="144"/>
      <c r="I7" s="145"/>
      <c r="J7" s="146"/>
      <c r="K7" s="156"/>
      <c r="L7" s="157"/>
      <c r="M7" s="159"/>
      <c r="N7" s="43">
        <v>5</v>
      </c>
      <c r="O7" s="37" t="s">
        <v>143</v>
      </c>
      <c r="P7" s="44">
        <v>0</v>
      </c>
      <c r="Q7" s="43">
        <v>0</v>
      </c>
      <c r="R7" s="37" t="s">
        <v>145</v>
      </c>
      <c r="S7" s="44">
        <v>6</v>
      </c>
      <c r="T7" s="49">
        <f t="shared" si="0"/>
        <v>3</v>
      </c>
      <c r="U7" s="50">
        <f t="shared" si="1"/>
        <v>1</v>
      </c>
      <c r="V7" s="50">
        <f t="shared" si="2"/>
        <v>0</v>
      </c>
      <c r="W7" s="50">
        <f t="shared" si="3"/>
        <v>3</v>
      </c>
      <c r="X7" s="66">
        <f t="shared" si="4"/>
        <v>-6</v>
      </c>
      <c r="Y7" s="51">
        <f t="shared" si="5"/>
        <v>6</v>
      </c>
      <c r="Z7" s="51">
        <f t="shared" si="6"/>
        <v>12</v>
      </c>
      <c r="AA7" s="59">
        <v>5</v>
      </c>
    </row>
    <row r="8" spans="1:27" ht="30" customHeight="1">
      <c r="A8" s="28" t="s">
        <v>59</v>
      </c>
      <c r="B8" s="40">
        <f>M5</f>
        <v>0</v>
      </c>
      <c r="C8" s="37" t="s">
        <v>145</v>
      </c>
      <c r="D8" s="41">
        <f>K5</f>
        <v>2</v>
      </c>
      <c r="E8" s="61">
        <f>M6</f>
        <v>2</v>
      </c>
      <c r="F8" s="37" t="s">
        <v>146</v>
      </c>
      <c r="G8" s="61">
        <f>K6</f>
        <v>2</v>
      </c>
      <c r="H8" s="156"/>
      <c r="I8" s="157"/>
      <c r="J8" s="159"/>
      <c r="K8" s="153"/>
      <c r="L8" s="154"/>
      <c r="M8" s="155"/>
      <c r="N8" s="43">
        <v>6</v>
      </c>
      <c r="O8" s="37" t="s">
        <v>143</v>
      </c>
      <c r="P8" s="44">
        <v>0</v>
      </c>
      <c r="Q8" s="43">
        <v>0</v>
      </c>
      <c r="R8" s="37" t="s">
        <v>145</v>
      </c>
      <c r="S8" s="44">
        <v>2</v>
      </c>
      <c r="T8" s="49">
        <f t="shared" si="0"/>
        <v>4</v>
      </c>
      <c r="U8" s="50">
        <f t="shared" si="1"/>
        <v>1</v>
      </c>
      <c r="V8" s="50">
        <f t="shared" si="2"/>
        <v>1</v>
      </c>
      <c r="W8" s="50">
        <f t="shared" si="3"/>
        <v>2</v>
      </c>
      <c r="X8" s="66">
        <f t="shared" si="4"/>
        <v>2</v>
      </c>
      <c r="Y8" s="51">
        <f t="shared" si="5"/>
        <v>8</v>
      </c>
      <c r="Z8" s="51">
        <f t="shared" si="6"/>
        <v>6</v>
      </c>
      <c r="AA8" s="58">
        <v>4</v>
      </c>
    </row>
    <row r="9" spans="1:27" ht="30" customHeight="1">
      <c r="A9" s="28" t="s">
        <v>102</v>
      </c>
      <c r="B9" s="62">
        <f>P5</f>
        <v>0</v>
      </c>
      <c r="C9" s="37" t="s">
        <v>145</v>
      </c>
      <c r="D9" s="41">
        <f>N5</f>
        <v>14</v>
      </c>
      <c r="E9" s="156"/>
      <c r="F9" s="157"/>
      <c r="G9" s="159"/>
      <c r="H9" s="40">
        <f>P7</f>
        <v>0</v>
      </c>
      <c r="I9" s="37" t="s">
        <v>145</v>
      </c>
      <c r="J9" s="41">
        <f>N7</f>
        <v>5</v>
      </c>
      <c r="K9" s="40">
        <f>P8</f>
        <v>0</v>
      </c>
      <c r="L9" s="37" t="s">
        <v>145</v>
      </c>
      <c r="M9" s="41">
        <f>N8</f>
        <v>6</v>
      </c>
      <c r="N9" s="150"/>
      <c r="O9" s="151"/>
      <c r="P9" s="152"/>
      <c r="Q9" s="40">
        <v>0</v>
      </c>
      <c r="R9" s="37" t="s">
        <v>145</v>
      </c>
      <c r="S9" s="45">
        <v>13</v>
      </c>
      <c r="T9" s="49">
        <f t="shared" si="0"/>
        <v>0</v>
      </c>
      <c r="U9" s="50">
        <f t="shared" si="1"/>
        <v>0</v>
      </c>
      <c r="V9" s="50">
        <f t="shared" si="2"/>
        <v>0</v>
      </c>
      <c r="W9" s="50">
        <f t="shared" si="3"/>
        <v>4</v>
      </c>
      <c r="X9" s="66">
        <f t="shared" si="4"/>
        <v>-38</v>
      </c>
      <c r="Y9" s="51">
        <f t="shared" si="5"/>
        <v>0</v>
      </c>
      <c r="Z9" s="51">
        <f t="shared" si="6"/>
        <v>38</v>
      </c>
      <c r="AA9" s="58">
        <v>6</v>
      </c>
    </row>
    <row r="10" spans="1:27" ht="30" customHeight="1" thickBot="1">
      <c r="A10" s="30" t="s">
        <v>50</v>
      </c>
      <c r="B10" s="160"/>
      <c r="C10" s="161"/>
      <c r="D10" s="162"/>
      <c r="E10" s="63">
        <f>S6</f>
        <v>6</v>
      </c>
      <c r="F10" s="46" t="s">
        <v>143</v>
      </c>
      <c r="G10" s="64">
        <f>Q6</f>
        <v>0</v>
      </c>
      <c r="H10" s="63">
        <f>S7</f>
        <v>6</v>
      </c>
      <c r="I10" s="46" t="s">
        <v>143</v>
      </c>
      <c r="J10" s="65">
        <f>Q7</f>
        <v>0</v>
      </c>
      <c r="K10" s="63">
        <f>S8</f>
        <v>2</v>
      </c>
      <c r="L10" s="46" t="s">
        <v>143</v>
      </c>
      <c r="M10" s="65">
        <f>Q8</f>
        <v>0</v>
      </c>
      <c r="N10" s="63">
        <f>S9</f>
        <v>13</v>
      </c>
      <c r="O10" s="46" t="s">
        <v>143</v>
      </c>
      <c r="P10" s="65">
        <f>Q9</f>
        <v>0</v>
      </c>
      <c r="Q10" s="147"/>
      <c r="R10" s="148"/>
      <c r="S10" s="149"/>
      <c r="T10" s="52">
        <f t="shared" si="0"/>
        <v>12</v>
      </c>
      <c r="U10" s="53">
        <f t="shared" si="1"/>
        <v>4</v>
      </c>
      <c r="V10" s="53">
        <f t="shared" si="2"/>
        <v>0</v>
      </c>
      <c r="W10" s="53">
        <f t="shared" si="3"/>
        <v>0</v>
      </c>
      <c r="X10" s="67">
        <f t="shared" si="4"/>
        <v>27</v>
      </c>
      <c r="Y10" s="54">
        <f t="shared" si="5"/>
        <v>27</v>
      </c>
      <c r="Z10" s="54">
        <f t="shared" si="6"/>
        <v>0</v>
      </c>
      <c r="AA10" s="60">
        <v>1</v>
      </c>
    </row>
    <row r="11" ht="19.5" customHeight="1"/>
    <row r="12" spans="1:24" s="13" customFormat="1" ht="24.75" customHeight="1" thickBot="1">
      <c r="A12" s="13" t="s">
        <v>35</v>
      </c>
      <c r="B12" s="101">
        <v>41349</v>
      </c>
      <c r="C12" s="101"/>
      <c r="D12" s="101"/>
      <c r="E12" s="101"/>
      <c r="F12" s="102" t="s">
        <v>123</v>
      </c>
      <c r="G12" s="102"/>
      <c r="H12" s="102"/>
      <c r="I12" s="102"/>
      <c r="J12" s="102"/>
      <c r="K12" s="102"/>
      <c r="L12" s="10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3" customFormat="1" ht="24.75" customHeight="1" thickBot="1">
      <c r="A13" s="34" t="s">
        <v>30</v>
      </c>
      <c r="B13" s="106" t="s">
        <v>31</v>
      </c>
      <c r="C13" s="106"/>
      <c r="D13" s="106"/>
      <c r="E13" s="106"/>
      <c r="F13" s="106" t="s">
        <v>32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14"/>
      <c r="Q13" s="115" t="s">
        <v>18</v>
      </c>
      <c r="R13" s="106"/>
      <c r="S13" s="106"/>
      <c r="T13" s="106"/>
      <c r="U13" s="106"/>
      <c r="V13" s="106"/>
      <c r="W13" s="106"/>
      <c r="X13" s="114"/>
    </row>
    <row r="14" spans="1:24" ht="24.75" customHeight="1">
      <c r="A14" s="16" t="s">
        <v>108</v>
      </c>
      <c r="B14" s="100">
        <v>0.375</v>
      </c>
      <c r="C14" s="100"/>
      <c r="D14" s="100"/>
      <c r="E14" s="100"/>
      <c r="F14" s="112" t="str">
        <f>A5</f>
        <v>東習志野</v>
      </c>
      <c r="G14" s="112"/>
      <c r="H14" s="112"/>
      <c r="I14" s="112"/>
      <c r="J14" s="109" t="s">
        <v>148</v>
      </c>
      <c r="K14" s="110"/>
      <c r="L14" s="111"/>
      <c r="M14" s="112" t="str">
        <f>A6</f>
        <v>向山Ｂ</v>
      </c>
      <c r="N14" s="112"/>
      <c r="O14" s="112"/>
      <c r="P14" s="113"/>
      <c r="Q14" s="81" t="str">
        <f>F19</f>
        <v>藤崎Ｅ</v>
      </c>
      <c r="R14" s="112"/>
      <c r="S14" s="112"/>
      <c r="T14" s="112"/>
      <c r="U14" s="112" t="str">
        <f>M19</f>
        <v>習MSSＡ</v>
      </c>
      <c r="V14" s="112"/>
      <c r="W14" s="112"/>
      <c r="X14" s="113"/>
    </row>
    <row r="15" spans="1:24" ht="24.75" customHeight="1">
      <c r="A15" s="23" t="s">
        <v>109</v>
      </c>
      <c r="B15" s="98">
        <v>0.3958333333333333</v>
      </c>
      <c r="C15" s="98"/>
      <c r="D15" s="98"/>
      <c r="E15" s="98"/>
      <c r="F15" s="104" t="str">
        <f>A8</f>
        <v>藤崎Ｅ</v>
      </c>
      <c r="G15" s="104"/>
      <c r="H15" s="104"/>
      <c r="I15" s="104"/>
      <c r="J15" s="104" t="s">
        <v>149</v>
      </c>
      <c r="K15" s="104"/>
      <c r="L15" s="104"/>
      <c r="M15" s="104" t="str">
        <f>A9</f>
        <v>大久保Ｂ</v>
      </c>
      <c r="N15" s="104"/>
      <c r="O15" s="104"/>
      <c r="P15" s="105"/>
      <c r="Q15" s="107" t="str">
        <f>F14</f>
        <v>東習志野</v>
      </c>
      <c r="R15" s="104"/>
      <c r="S15" s="104"/>
      <c r="T15" s="104"/>
      <c r="U15" s="104" t="str">
        <f>M14</f>
        <v>向山Ｂ</v>
      </c>
      <c r="V15" s="104"/>
      <c r="W15" s="104"/>
      <c r="X15" s="105"/>
    </row>
    <row r="16" spans="1:24" ht="24.75" customHeight="1">
      <c r="A16" s="23" t="s">
        <v>110</v>
      </c>
      <c r="B16" s="98">
        <v>0.4166666666666667</v>
      </c>
      <c r="C16" s="98"/>
      <c r="D16" s="98"/>
      <c r="E16" s="98"/>
      <c r="F16" s="104" t="str">
        <f>A7</f>
        <v>藤崎Ｂ</v>
      </c>
      <c r="G16" s="104"/>
      <c r="H16" s="104"/>
      <c r="I16" s="104"/>
      <c r="J16" s="104" t="s">
        <v>150</v>
      </c>
      <c r="K16" s="104"/>
      <c r="L16" s="104"/>
      <c r="M16" s="104" t="str">
        <f>A10</f>
        <v>習MSSＡ</v>
      </c>
      <c r="N16" s="104"/>
      <c r="O16" s="104"/>
      <c r="P16" s="105"/>
      <c r="Q16" s="107" t="str">
        <f>F15</f>
        <v>藤崎Ｅ</v>
      </c>
      <c r="R16" s="104"/>
      <c r="S16" s="104"/>
      <c r="T16" s="104"/>
      <c r="U16" s="104" t="str">
        <f>M15</f>
        <v>大久保Ｂ</v>
      </c>
      <c r="V16" s="104"/>
      <c r="W16" s="104"/>
      <c r="X16" s="105"/>
    </row>
    <row r="17" spans="1:24" ht="24.75" customHeight="1">
      <c r="A17" s="23" t="s">
        <v>111</v>
      </c>
      <c r="B17" s="98">
        <v>0.4375</v>
      </c>
      <c r="C17" s="98"/>
      <c r="D17" s="98"/>
      <c r="E17" s="98"/>
      <c r="F17" s="104" t="str">
        <f>A5</f>
        <v>東習志野</v>
      </c>
      <c r="G17" s="104"/>
      <c r="H17" s="104"/>
      <c r="I17" s="104"/>
      <c r="J17" s="104" t="s">
        <v>156</v>
      </c>
      <c r="K17" s="104"/>
      <c r="L17" s="104"/>
      <c r="M17" s="104" t="str">
        <f>A9</f>
        <v>大久保Ｂ</v>
      </c>
      <c r="N17" s="104"/>
      <c r="O17" s="104"/>
      <c r="P17" s="105"/>
      <c r="Q17" s="107" t="str">
        <f>F16</f>
        <v>藤崎Ｂ</v>
      </c>
      <c r="R17" s="104"/>
      <c r="S17" s="104"/>
      <c r="T17" s="104"/>
      <c r="U17" s="104" t="str">
        <f>M16</f>
        <v>習MSSＡ</v>
      </c>
      <c r="V17" s="104"/>
      <c r="W17" s="104"/>
      <c r="X17" s="105"/>
    </row>
    <row r="18" spans="1:24" ht="24.75" customHeight="1">
      <c r="A18" s="23" t="s">
        <v>112</v>
      </c>
      <c r="B18" s="98">
        <v>0.4583333333333333</v>
      </c>
      <c r="C18" s="98"/>
      <c r="D18" s="98"/>
      <c r="E18" s="98"/>
      <c r="F18" s="104" t="str">
        <f>A6</f>
        <v>向山Ｂ</v>
      </c>
      <c r="G18" s="104"/>
      <c r="H18" s="104"/>
      <c r="I18" s="104"/>
      <c r="J18" s="104" t="s">
        <v>151</v>
      </c>
      <c r="K18" s="104"/>
      <c r="L18" s="104"/>
      <c r="M18" s="104" t="str">
        <f>A7</f>
        <v>藤崎Ｂ</v>
      </c>
      <c r="N18" s="104"/>
      <c r="O18" s="104"/>
      <c r="P18" s="105"/>
      <c r="Q18" s="107" t="str">
        <f>F17</f>
        <v>東習志野</v>
      </c>
      <c r="R18" s="104"/>
      <c r="S18" s="104"/>
      <c r="T18" s="104"/>
      <c r="U18" s="104" t="str">
        <f>M17</f>
        <v>大久保Ｂ</v>
      </c>
      <c r="V18" s="104"/>
      <c r="W18" s="104"/>
      <c r="X18" s="105"/>
    </row>
    <row r="19" spans="1:24" ht="24.75" customHeight="1" thickBot="1">
      <c r="A19" s="33" t="s">
        <v>113</v>
      </c>
      <c r="B19" s="103">
        <v>0.4791666666666667</v>
      </c>
      <c r="C19" s="103"/>
      <c r="D19" s="103"/>
      <c r="E19" s="103"/>
      <c r="F19" s="99" t="str">
        <f>A8</f>
        <v>藤崎Ｅ</v>
      </c>
      <c r="G19" s="99"/>
      <c r="H19" s="99"/>
      <c r="I19" s="99"/>
      <c r="J19" s="99" t="s">
        <v>152</v>
      </c>
      <c r="K19" s="99"/>
      <c r="L19" s="99"/>
      <c r="M19" s="99" t="str">
        <f>A10</f>
        <v>習MSSＡ</v>
      </c>
      <c r="N19" s="99"/>
      <c r="O19" s="99"/>
      <c r="P19" s="108"/>
      <c r="Q19" s="82" t="str">
        <f>F18</f>
        <v>向山Ｂ</v>
      </c>
      <c r="R19" s="99"/>
      <c r="S19" s="99"/>
      <c r="T19" s="99"/>
      <c r="U19" s="99" t="str">
        <f>M18</f>
        <v>藤崎Ｂ</v>
      </c>
      <c r="V19" s="99"/>
      <c r="W19" s="99"/>
      <c r="X19" s="108"/>
    </row>
    <row r="20" ht="19.5" customHeight="1"/>
    <row r="21" spans="1:24" s="13" customFormat="1" ht="24.75" customHeight="1" thickBot="1">
      <c r="A21" s="13" t="s">
        <v>36</v>
      </c>
      <c r="B21" s="101">
        <v>41350</v>
      </c>
      <c r="C21" s="101"/>
      <c r="D21" s="101"/>
      <c r="E21" s="101"/>
      <c r="F21" s="102" t="s">
        <v>130</v>
      </c>
      <c r="G21" s="102"/>
      <c r="H21" s="102"/>
      <c r="I21" s="102"/>
      <c r="J21" s="102"/>
      <c r="K21" s="102"/>
      <c r="L21" s="10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3" customFormat="1" ht="24.75" customHeight="1" thickBot="1">
      <c r="A22" s="34" t="s">
        <v>30</v>
      </c>
      <c r="B22" s="106" t="s">
        <v>31</v>
      </c>
      <c r="C22" s="106"/>
      <c r="D22" s="106"/>
      <c r="E22" s="106"/>
      <c r="F22" s="106" t="s">
        <v>32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14"/>
      <c r="Q22" s="115" t="s">
        <v>18</v>
      </c>
      <c r="R22" s="106"/>
      <c r="S22" s="106"/>
      <c r="T22" s="106"/>
      <c r="U22" s="106"/>
      <c r="V22" s="106"/>
      <c r="W22" s="106"/>
      <c r="X22" s="114"/>
    </row>
    <row r="23" spans="1:24" ht="24.75" customHeight="1">
      <c r="A23" s="23" t="s">
        <v>114</v>
      </c>
      <c r="B23" s="100">
        <v>0.375</v>
      </c>
      <c r="C23" s="100"/>
      <c r="D23" s="100"/>
      <c r="E23" s="100"/>
      <c r="F23" s="112" t="str">
        <f>A9</f>
        <v>大久保Ｂ</v>
      </c>
      <c r="G23" s="112"/>
      <c r="H23" s="112"/>
      <c r="I23" s="112"/>
      <c r="J23" s="83" t="s">
        <v>155</v>
      </c>
      <c r="K23" s="112"/>
      <c r="L23" s="112"/>
      <c r="M23" s="112" t="str">
        <f>A10</f>
        <v>習MSSＡ</v>
      </c>
      <c r="N23" s="112"/>
      <c r="O23" s="112"/>
      <c r="P23" s="113"/>
      <c r="Q23" s="81" t="str">
        <f>F28</f>
        <v>向山Ｂ</v>
      </c>
      <c r="R23" s="112"/>
      <c r="S23" s="112"/>
      <c r="T23" s="112"/>
      <c r="U23" s="112" t="str">
        <f>M28</f>
        <v>藤崎Ｅ</v>
      </c>
      <c r="V23" s="112"/>
      <c r="W23" s="112"/>
      <c r="X23" s="113"/>
    </row>
    <row r="24" spans="1:24" ht="24.75" customHeight="1">
      <c r="A24" s="23" t="s">
        <v>115</v>
      </c>
      <c r="B24" s="98">
        <v>0.3958333333333333</v>
      </c>
      <c r="C24" s="98"/>
      <c r="D24" s="98"/>
      <c r="E24" s="98"/>
      <c r="F24" s="104" t="str">
        <f>A5</f>
        <v>東習志野</v>
      </c>
      <c r="G24" s="104"/>
      <c r="H24" s="104"/>
      <c r="I24" s="104"/>
      <c r="J24" s="104" t="s">
        <v>153</v>
      </c>
      <c r="K24" s="104"/>
      <c r="L24" s="104"/>
      <c r="M24" s="104" t="str">
        <f>A8</f>
        <v>藤崎Ｅ</v>
      </c>
      <c r="N24" s="104"/>
      <c r="O24" s="104"/>
      <c r="P24" s="105"/>
      <c r="Q24" s="107" t="str">
        <f>F23</f>
        <v>大久保Ｂ</v>
      </c>
      <c r="R24" s="104"/>
      <c r="S24" s="104"/>
      <c r="T24" s="104"/>
      <c r="U24" s="104" t="str">
        <f>M23</f>
        <v>習MSSＡ</v>
      </c>
      <c r="V24" s="104"/>
      <c r="W24" s="104"/>
      <c r="X24" s="105"/>
    </row>
    <row r="25" spans="1:24" ht="24.75" customHeight="1">
      <c r="A25" s="23" t="s">
        <v>116</v>
      </c>
      <c r="B25" s="98">
        <v>0.4166666666666667</v>
      </c>
      <c r="C25" s="98"/>
      <c r="D25" s="98"/>
      <c r="E25" s="98"/>
      <c r="F25" s="104" t="str">
        <f>A7</f>
        <v>藤崎Ｂ</v>
      </c>
      <c r="G25" s="104"/>
      <c r="H25" s="104"/>
      <c r="I25" s="104"/>
      <c r="J25" s="104" t="s">
        <v>154</v>
      </c>
      <c r="K25" s="104"/>
      <c r="L25" s="104"/>
      <c r="M25" s="104" t="str">
        <f>A9</f>
        <v>大久保Ｂ</v>
      </c>
      <c r="N25" s="104"/>
      <c r="O25" s="104"/>
      <c r="P25" s="105"/>
      <c r="Q25" s="107" t="str">
        <f>F24</f>
        <v>東習志野</v>
      </c>
      <c r="R25" s="104"/>
      <c r="S25" s="104"/>
      <c r="T25" s="104"/>
      <c r="U25" s="104" t="str">
        <f>M24</f>
        <v>藤崎Ｅ</v>
      </c>
      <c r="V25" s="104"/>
      <c r="W25" s="104"/>
      <c r="X25" s="105"/>
    </row>
    <row r="26" spans="1:24" ht="24.75" customHeight="1">
      <c r="A26" s="23" t="s">
        <v>117</v>
      </c>
      <c r="B26" s="98">
        <v>0.4375</v>
      </c>
      <c r="C26" s="98"/>
      <c r="D26" s="98"/>
      <c r="E26" s="98"/>
      <c r="F26" s="104" t="str">
        <f>A6</f>
        <v>向山Ｂ</v>
      </c>
      <c r="G26" s="104"/>
      <c r="H26" s="104"/>
      <c r="I26" s="104"/>
      <c r="J26" s="104" t="s">
        <v>150</v>
      </c>
      <c r="K26" s="104"/>
      <c r="L26" s="104"/>
      <c r="M26" s="104" t="str">
        <f>A10</f>
        <v>習MSSＡ</v>
      </c>
      <c r="N26" s="104"/>
      <c r="O26" s="104"/>
      <c r="P26" s="105"/>
      <c r="Q26" s="107" t="str">
        <f>F25</f>
        <v>藤崎Ｂ</v>
      </c>
      <c r="R26" s="104"/>
      <c r="S26" s="104"/>
      <c r="T26" s="104"/>
      <c r="U26" s="104" t="str">
        <f>M25</f>
        <v>大久保Ｂ</v>
      </c>
      <c r="V26" s="104"/>
      <c r="W26" s="104"/>
      <c r="X26" s="105"/>
    </row>
    <row r="27" spans="1:24" ht="24.75" customHeight="1">
      <c r="A27" s="23" t="s">
        <v>125</v>
      </c>
      <c r="B27" s="98">
        <v>0.4583333333333333</v>
      </c>
      <c r="C27" s="98"/>
      <c r="D27" s="98"/>
      <c r="E27" s="98"/>
      <c r="F27" s="104" t="str">
        <f>A5</f>
        <v>東習志野</v>
      </c>
      <c r="G27" s="104"/>
      <c r="H27" s="104"/>
      <c r="I27" s="104"/>
      <c r="J27" s="104" t="s">
        <v>153</v>
      </c>
      <c r="K27" s="104"/>
      <c r="L27" s="104"/>
      <c r="M27" s="104" t="str">
        <f>A7</f>
        <v>藤崎Ｂ</v>
      </c>
      <c r="N27" s="104"/>
      <c r="O27" s="104"/>
      <c r="P27" s="105"/>
      <c r="Q27" s="107" t="str">
        <f>F26</f>
        <v>向山Ｂ</v>
      </c>
      <c r="R27" s="104"/>
      <c r="S27" s="104"/>
      <c r="T27" s="104"/>
      <c r="U27" s="104" t="str">
        <f>M26</f>
        <v>習MSSＡ</v>
      </c>
      <c r="V27" s="104"/>
      <c r="W27" s="104"/>
      <c r="X27" s="105"/>
    </row>
    <row r="28" spans="1:24" ht="24.75" customHeight="1" thickBot="1">
      <c r="A28" s="33" t="s">
        <v>128</v>
      </c>
      <c r="B28" s="103">
        <v>0.4791666666666667</v>
      </c>
      <c r="C28" s="103"/>
      <c r="D28" s="103"/>
      <c r="E28" s="103"/>
      <c r="F28" s="99" t="str">
        <f>A6</f>
        <v>向山Ｂ</v>
      </c>
      <c r="G28" s="99"/>
      <c r="H28" s="99"/>
      <c r="I28" s="99"/>
      <c r="J28" s="99" t="s">
        <v>148</v>
      </c>
      <c r="K28" s="99"/>
      <c r="L28" s="99"/>
      <c r="M28" s="99" t="str">
        <f>A8</f>
        <v>藤崎Ｅ</v>
      </c>
      <c r="N28" s="99"/>
      <c r="O28" s="99"/>
      <c r="P28" s="108"/>
      <c r="Q28" s="82" t="str">
        <f>F27</f>
        <v>東習志野</v>
      </c>
      <c r="R28" s="99"/>
      <c r="S28" s="99"/>
      <c r="T28" s="99"/>
      <c r="U28" s="99" t="str">
        <f>M27</f>
        <v>藤崎Ｂ</v>
      </c>
      <c r="V28" s="99"/>
      <c r="W28" s="99"/>
      <c r="X28" s="108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56" t="s">
        <v>60</v>
      </c>
      <c r="B30" s="56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77" t="s">
        <v>125</v>
      </c>
      <c r="B31" s="79">
        <v>0.5</v>
      </c>
      <c r="C31" s="79"/>
      <c r="D31" s="79"/>
      <c r="E31" s="80"/>
      <c r="F31" s="127" t="s">
        <v>39</v>
      </c>
      <c r="G31" s="127"/>
      <c r="H31" s="127"/>
      <c r="I31" s="109"/>
      <c r="J31" s="128" t="s">
        <v>33</v>
      </c>
      <c r="K31" s="129"/>
      <c r="L31" s="130"/>
      <c r="M31" s="127" t="s">
        <v>40</v>
      </c>
      <c r="N31" s="127"/>
      <c r="O31" s="127"/>
      <c r="P31" s="131"/>
      <c r="Q31" s="116" t="s">
        <v>37</v>
      </c>
      <c r="R31" s="117"/>
      <c r="S31" s="117"/>
      <c r="T31" s="117"/>
      <c r="U31" s="117"/>
      <c r="V31" s="117"/>
      <c r="W31" s="117"/>
      <c r="X31" s="118"/>
    </row>
    <row r="32" spans="1:24" ht="39.75" customHeight="1" thickBot="1">
      <c r="A32" s="78"/>
      <c r="B32" s="76"/>
      <c r="C32" s="76"/>
      <c r="D32" s="76"/>
      <c r="E32" s="55"/>
      <c r="F32" s="122" t="s">
        <v>181</v>
      </c>
      <c r="G32" s="122"/>
      <c r="H32" s="122"/>
      <c r="I32" s="123"/>
      <c r="J32" s="163" t="s">
        <v>158</v>
      </c>
      <c r="K32" s="164"/>
      <c r="L32" s="165"/>
      <c r="M32" s="124" t="s">
        <v>157</v>
      </c>
      <c r="N32" s="125"/>
      <c r="O32" s="125"/>
      <c r="P32" s="126"/>
      <c r="Q32" s="119"/>
      <c r="R32" s="120"/>
      <c r="S32" s="120"/>
      <c r="T32" s="120"/>
      <c r="U32" s="120"/>
      <c r="V32" s="120"/>
      <c r="W32" s="120"/>
      <c r="X32" s="121"/>
    </row>
    <row r="33" ht="24.75" customHeight="1"/>
  </sheetData>
  <sheetProtection/>
  <mergeCells count="112">
    <mergeCell ref="H8:J8"/>
    <mergeCell ref="H7:J7"/>
    <mergeCell ref="J32:L32"/>
    <mergeCell ref="B26:E26"/>
    <mergeCell ref="B27:E27"/>
    <mergeCell ref="F15:I15"/>
    <mergeCell ref="J15:L15"/>
    <mergeCell ref="B13:E13"/>
    <mergeCell ref="F13:P13"/>
    <mergeCell ref="B5:D5"/>
    <mergeCell ref="E6:G6"/>
    <mergeCell ref="Q10:S10"/>
    <mergeCell ref="N9:P9"/>
    <mergeCell ref="K8:M8"/>
    <mergeCell ref="Q5:S5"/>
    <mergeCell ref="N6:P6"/>
    <mergeCell ref="K7:M7"/>
    <mergeCell ref="B10:D10"/>
    <mergeCell ref="E9:G9"/>
    <mergeCell ref="U19:X19"/>
    <mergeCell ref="B28:E28"/>
    <mergeCell ref="F28:I28"/>
    <mergeCell ref="J28:L28"/>
    <mergeCell ref="M28:P28"/>
    <mergeCell ref="Q28:T28"/>
    <mergeCell ref="U28:X28"/>
    <mergeCell ref="Q25:T25"/>
    <mergeCell ref="F26:I26"/>
    <mergeCell ref="F25:I25"/>
    <mergeCell ref="A3:G3"/>
    <mergeCell ref="Q4:S4"/>
    <mergeCell ref="F12:L12"/>
    <mergeCell ref="A1:AA1"/>
    <mergeCell ref="B4:D4"/>
    <mergeCell ref="E4:G4"/>
    <mergeCell ref="B12:E12"/>
    <mergeCell ref="K4:M4"/>
    <mergeCell ref="N4:P4"/>
    <mergeCell ref="H4:J4"/>
    <mergeCell ref="M27:P27"/>
    <mergeCell ref="Q31:X32"/>
    <mergeCell ref="F32:I32"/>
    <mergeCell ref="M32:P32"/>
    <mergeCell ref="F31:I31"/>
    <mergeCell ref="J31:L31"/>
    <mergeCell ref="M31:P31"/>
    <mergeCell ref="U27:X27"/>
    <mergeCell ref="Q27:T27"/>
    <mergeCell ref="M23:P23"/>
    <mergeCell ref="J25:L25"/>
    <mergeCell ref="M25:P25"/>
    <mergeCell ref="A31:A32"/>
    <mergeCell ref="B31:E32"/>
    <mergeCell ref="A30:B30"/>
    <mergeCell ref="J27:L27"/>
    <mergeCell ref="F27:I27"/>
    <mergeCell ref="J26:L26"/>
    <mergeCell ref="M26:P26"/>
    <mergeCell ref="Q19:T19"/>
    <mergeCell ref="U23:X23"/>
    <mergeCell ref="F24:I24"/>
    <mergeCell ref="J24:L24"/>
    <mergeCell ref="M24:P24"/>
    <mergeCell ref="Q24:T24"/>
    <mergeCell ref="F23:I23"/>
    <mergeCell ref="J23:L23"/>
    <mergeCell ref="Q23:T23"/>
    <mergeCell ref="U24:X24"/>
    <mergeCell ref="Q13:X13"/>
    <mergeCell ref="U14:X14"/>
    <mergeCell ref="Q14:T14"/>
    <mergeCell ref="Q15:T15"/>
    <mergeCell ref="U15:X15"/>
    <mergeCell ref="F14:I14"/>
    <mergeCell ref="M15:P15"/>
    <mergeCell ref="B14:E14"/>
    <mergeCell ref="B15:E15"/>
    <mergeCell ref="Q26:T26"/>
    <mergeCell ref="J14:L14"/>
    <mergeCell ref="M14:P14"/>
    <mergeCell ref="M16:P16"/>
    <mergeCell ref="Q16:T16"/>
    <mergeCell ref="F22:P22"/>
    <mergeCell ref="Q22:X22"/>
    <mergeCell ref="F18:I18"/>
    <mergeCell ref="J18:L18"/>
    <mergeCell ref="M17:P17"/>
    <mergeCell ref="U16:X16"/>
    <mergeCell ref="Q17:T17"/>
    <mergeCell ref="U17:X17"/>
    <mergeCell ref="B16:E16"/>
    <mergeCell ref="F16:I16"/>
    <mergeCell ref="J16:L16"/>
    <mergeCell ref="B17:E17"/>
    <mergeCell ref="F17:I17"/>
    <mergeCell ref="J17:L17"/>
    <mergeCell ref="B18:E18"/>
    <mergeCell ref="B19:E19"/>
    <mergeCell ref="U25:X25"/>
    <mergeCell ref="U26:X26"/>
    <mergeCell ref="B25:E25"/>
    <mergeCell ref="B22:E22"/>
    <mergeCell ref="U18:X18"/>
    <mergeCell ref="M18:P18"/>
    <mergeCell ref="Q18:T18"/>
    <mergeCell ref="M19:P19"/>
    <mergeCell ref="B24:E24"/>
    <mergeCell ref="J19:L19"/>
    <mergeCell ref="B23:E23"/>
    <mergeCell ref="B21:E21"/>
    <mergeCell ref="F21:L21"/>
    <mergeCell ref="F19:I19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ht="24.75" customHeight="1"/>
    <row r="3" spans="1:7" ht="24.75" customHeight="1" thickBot="1">
      <c r="A3" s="132" t="s">
        <v>159</v>
      </c>
      <c r="B3" s="132"/>
      <c r="C3" s="132"/>
      <c r="D3" s="132"/>
      <c r="E3" s="132"/>
      <c r="F3" s="132"/>
      <c r="G3" s="132"/>
    </row>
    <row r="4" spans="1:24" ht="24.75" customHeight="1">
      <c r="A4" s="32" t="s">
        <v>38</v>
      </c>
      <c r="B4" s="136" t="str">
        <f>A5</f>
        <v>実籾</v>
      </c>
      <c r="C4" s="137"/>
      <c r="D4" s="138"/>
      <c r="E4" s="136" t="str">
        <f>A6</f>
        <v>鷺沼Ｂ</v>
      </c>
      <c r="F4" s="137"/>
      <c r="G4" s="137"/>
      <c r="H4" s="139" t="str">
        <f>A7</f>
        <v>大久保東</v>
      </c>
      <c r="I4" s="140"/>
      <c r="J4" s="141"/>
      <c r="K4" s="139" t="str">
        <f>A8</f>
        <v>藤崎Ｃ</v>
      </c>
      <c r="L4" s="140"/>
      <c r="M4" s="141"/>
      <c r="N4" s="139" t="str">
        <f>A9</f>
        <v>谷津Ａ</v>
      </c>
      <c r="O4" s="140"/>
      <c r="P4" s="140"/>
      <c r="Q4" s="20" t="s">
        <v>0</v>
      </c>
      <c r="R4" s="21" t="s">
        <v>27</v>
      </c>
      <c r="S4" s="21" t="s">
        <v>28</v>
      </c>
      <c r="T4" s="21" t="s">
        <v>29</v>
      </c>
      <c r="U4" s="21" t="s">
        <v>107</v>
      </c>
      <c r="V4" s="21" t="s">
        <v>1</v>
      </c>
      <c r="W4" s="21" t="s">
        <v>2</v>
      </c>
      <c r="X4" s="22" t="s">
        <v>3</v>
      </c>
    </row>
    <row r="5" spans="1:24" ht="30" customHeight="1">
      <c r="A5" s="27" t="s">
        <v>24</v>
      </c>
      <c r="B5" s="144"/>
      <c r="C5" s="145"/>
      <c r="D5" s="146"/>
      <c r="E5" s="36">
        <v>0</v>
      </c>
      <c r="F5" s="37" t="s">
        <v>147</v>
      </c>
      <c r="G5" s="38">
        <v>1</v>
      </c>
      <c r="H5" s="36">
        <v>0</v>
      </c>
      <c r="I5" s="37" t="s">
        <v>147</v>
      </c>
      <c r="J5" s="39">
        <v>2</v>
      </c>
      <c r="K5" s="36">
        <v>0</v>
      </c>
      <c r="L5" s="37" t="s">
        <v>147</v>
      </c>
      <c r="M5" s="39">
        <v>6</v>
      </c>
      <c r="N5" s="36">
        <v>2</v>
      </c>
      <c r="O5" s="37" t="s">
        <v>141</v>
      </c>
      <c r="P5" s="38">
        <v>1</v>
      </c>
      <c r="Q5" s="49">
        <f>R5*3+S5*1</f>
        <v>3</v>
      </c>
      <c r="R5" s="50">
        <f>COUNTIF(B5:P5,"○")</f>
        <v>1</v>
      </c>
      <c r="S5" s="50">
        <f>COUNTIF(B5:P5,"△")</f>
        <v>0</v>
      </c>
      <c r="T5" s="50">
        <f>COUNTIF(B5:P5,"●")</f>
        <v>3</v>
      </c>
      <c r="U5" s="66">
        <f>V5-W5</f>
        <v>-8</v>
      </c>
      <c r="V5" s="51">
        <f>B5+E5+H5+K5+N5</f>
        <v>2</v>
      </c>
      <c r="W5" s="51">
        <f>D5+G5+J5+M5+P5</f>
        <v>10</v>
      </c>
      <c r="X5" s="70">
        <v>4</v>
      </c>
    </row>
    <row r="6" spans="1:24" ht="30" customHeight="1">
      <c r="A6" s="28" t="s">
        <v>105</v>
      </c>
      <c r="B6" s="42">
        <f>G5</f>
        <v>1</v>
      </c>
      <c r="C6" s="37" t="s">
        <v>143</v>
      </c>
      <c r="D6" s="42">
        <f>E5</f>
        <v>0</v>
      </c>
      <c r="E6" s="144"/>
      <c r="F6" s="145"/>
      <c r="G6" s="146"/>
      <c r="H6" s="40">
        <v>0</v>
      </c>
      <c r="I6" s="37" t="s">
        <v>144</v>
      </c>
      <c r="J6" s="41">
        <v>2</v>
      </c>
      <c r="K6" s="40">
        <v>3</v>
      </c>
      <c r="L6" s="37" t="s">
        <v>141</v>
      </c>
      <c r="M6" s="41">
        <v>2</v>
      </c>
      <c r="N6" s="40">
        <v>0</v>
      </c>
      <c r="O6" s="37" t="s">
        <v>140</v>
      </c>
      <c r="P6" s="42">
        <v>0</v>
      </c>
      <c r="Q6" s="49">
        <f>R6*3+S6*1</f>
        <v>7</v>
      </c>
      <c r="R6" s="50">
        <f>COUNTIF(B6:P6,"○")</f>
        <v>2</v>
      </c>
      <c r="S6" s="50">
        <f>COUNTIF(B6:P6,"△")</f>
        <v>1</v>
      </c>
      <c r="T6" s="50">
        <f>COUNTIF(B6:P6,"●")</f>
        <v>1</v>
      </c>
      <c r="U6" s="66">
        <f>V6-W6</f>
        <v>0</v>
      </c>
      <c r="V6" s="51">
        <f>B6+E6+H6+K6+N6</f>
        <v>4</v>
      </c>
      <c r="W6" s="51">
        <f>D6+G6+J6+M6+P6</f>
        <v>4</v>
      </c>
      <c r="X6" s="71">
        <v>3</v>
      </c>
    </row>
    <row r="7" spans="1:24" ht="30" customHeight="1">
      <c r="A7" s="29" t="s">
        <v>106</v>
      </c>
      <c r="B7" s="61">
        <f>J5</f>
        <v>2</v>
      </c>
      <c r="C7" s="37" t="s">
        <v>143</v>
      </c>
      <c r="D7" s="61">
        <f>H5</f>
        <v>0</v>
      </c>
      <c r="E7" s="43">
        <f>J6</f>
        <v>2</v>
      </c>
      <c r="F7" s="37" t="s">
        <v>141</v>
      </c>
      <c r="G7" s="44">
        <f>H6</f>
        <v>0</v>
      </c>
      <c r="H7" s="144"/>
      <c r="I7" s="145"/>
      <c r="J7" s="146"/>
      <c r="K7" s="43">
        <v>0</v>
      </c>
      <c r="L7" s="37" t="s">
        <v>144</v>
      </c>
      <c r="M7" s="69">
        <v>1</v>
      </c>
      <c r="N7" s="43">
        <v>2</v>
      </c>
      <c r="O7" s="37" t="s">
        <v>141</v>
      </c>
      <c r="P7" s="44">
        <v>0</v>
      </c>
      <c r="Q7" s="49">
        <f>R7*3+S7*1</f>
        <v>9</v>
      </c>
      <c r="R7" s="50">
        <f>COUNTIF(B7:P7,"○")</f>
        <v>3</v>
      </c>
      <c r="S7" s="50">
        <f>COUNTIF(B7:P7,"△")</f>
        <v>0</v>
      </c>
      <c r="T7" s="50">
        <f>COUNTIF(B7:P7,"●")</f>
        <v>1</v>
      </c>
      <c r="U7" s="66">
        <f>V7-W7</f>
        <v>5</v>
      </c>
      <c r="V7" s="51">
        <f>B7+E7+H7+K7+N7</f>
        <v>6</v>
      </c>
      <c r="W7" s="51">
        <f>D7+G7+J7+M7+P7</f>
        <v>1</v>
      </c>
      <c r="X7" s="72">
        <v>2</v>
      </c>
    </row>
    <row r="8" spans="1:24" ht="30" customHeight="1">
      <c r="A8" s="28" t="s">
        <v>54</v>
      </c>
      <c r="B8" s="40">
        <f>M5</f>
        <v>6</v>
      </c>
      <c r="C8" s="37" t="s">
        <v>143</v>
      </c>
      <c r="D8" s="41">
        <f>K5</f>
        <v>0</v>
      </c>
      <c r="E8" s="61">
        <f>M6</f>
        <v>2</v>
      </c>
      <c r="F8" s="37" t="s">
        <v>144</v>
      </c>
      <c r="G8" s="61">
        <f>K6</f>
        <v>3</v>
      </c>
      <c r="H8" s="40">
        <f>M7</f>
        <v>1</v>
      </c>
      <c r="I8" s="37" t="s">
        <v>141</v>
      </c>
      <c r="J8" s="41">
        <f>K7</f>
        <v>0</v>
      </c>
      <c r="K8" s="153"/>
      <c r="L8" s="154"/>
      <c r="M8" s="155"/>
      <c r="N8" s="43">
        <v>3</v>
      </c>
      <c r="O8" s="37" t="s">
        <v>143</v>
      </c>
      <c r="P8" s="44">
        <v>1</v>
      </c>
      <c r="Q8" s="49">
        <f>R8*3+S8*1</f>
        <v>9</v>
      </c>
      <c r="R8" s="50">
        <f>COUNTIF(B8:P8,"○")</f>
        <v>3</v>
      </c>
      <c r="S8" s="50">
        <f>COUNTIF(B8:P8,"△")</f>
        <v>0</v>
      </c>
      <c r="T8" s="50">
        <f>COUNTIF(B8:P8,"●")</f>
        <v>1</v>
      </c>
      <c r="U8" s="66">
        <f>V8-W8</f>
        <v>8</v>
      </c>
      <c r="V8" s="51">
        <f>B8+E8+H8+K8+N8</f>
        <v>12</v>
      </c>
      <c r="W8" s="51">
        <f>D8+G8+J8+M8+P8</f>
        <v>4</v>
      </c>
      <c r="X8" s="71">
        <v>1</v>
      </c>
    </row>
    <row r="9" spans="1:24" ht="30" customHeight="1" thickBot="1">
      <c r="A9" s="30" t="s">
        <v>58</v>
      </c>
      <c r="B9" s="68">
        <f>P5</f>
        <v>1</v>
      </c>
      <c r="C9" s="46" t="s">
        <v>144</v>
      </c>
      <c r="D9" s="65">
        <f>N5</f>
        <v>2</v>
      </c>
      <c r="E9" s="63">
        <f>P6</f>
        <v>0</v>
      </c>
      <c r="F9" s="46" t="str">
        <f>O6</f>
        <v>△</v>
      </c>
      <c r="G9" s="64">
        <f>N6</f>
        <v>0</v>
      </c>
      <c r="H9" s="74">
        <f>P7</f>
        <v>0</v>
      </c>
      <c r="I9" s="46" t="s">
        <v>144</v>
      </c>
      <c r="J9" s="75">
        <f>N7</f>
        <v>2</v>
      </c>
      <c r="K9" s="74">
        <f>P8</f>
        <v>1</v>
      </c>
      <c r="L9" s="46" t="s">
        <v>145</v>
      </c>
      <c r="M9" s="75">
        <f>N8</f>
        <v>3</v>
      </c>
      <c r="N9" s="176"/>
      <c r="O9" s="177"/>
      <c r="P9" s="178"/>
      <c r="Q9" s="52">
        <f>R9*3+S9*1</f>
        <v>1</v>
      </c>
      <c r="R9" s="53">
        <f>COUNTIF(B9:P9,"○")</f>
        <v>0</v>
      </c>
      <c r="S9" s="53">
        <f>COUNTIF(B9:P9,"△")</f>
        <v>1</v>
      </c>
      <c r="T9" s="53">
        <f>COUNTIF(B9:P9,"●")</f>
        <v>3</v>
      </c>
      <c r="U9" s="67">
        <f>V9-W9</f>
        <v>-5</v>
      </c>
      <c r="V9" s="54">
        <f>B9+E9+H9+K9+N9</f>
        <v>2</v>
      </c>
      <c r="W9" s="54">
        <f>D9+G9+J9+M9+P9</f>
        <v>7</v>
      </c>
      <c r="X9" s="73">
        <v>5</v>
      </c>
    </row>
    <row r="10" ht="19.5" customHeight="1"/>
    <row r="11" ht="19.5" customHeight="1"/>
    <row r="12" spans="1:24" s="4" customFormat="1" ht="24.75" customHeight="1" thickBot="1">
      <c r="A12" s="13" t="s">
        <v>35</v>
      </c>
      <c r="B12" s="101">
        <v>41349</v>
      </c>
      <c r="C12" s="101"/>
      <c r="D12" s="101"/>
      <c r="E12" s="101"/>
      <c r="F12" s="102" t="s">
        <v>124</v>
      </c>
      <c r="G12" s="102"/>
      <c r="H12" s="102"/>
      <c r="I12" s="102"/>
      <c r="J12" s="102"/>
      <c r="K12" s="102"/>
      <c r="L12" s="10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" customFormat="1" ht="24.75" customHeight="1" thickBot="1">
      <c r="A13" s="34" t="s">
        <v>30</v>
      </c>
      <c r="B13" s="106" t="s">
        <v>31</v>
      </c>
      <c r="C13" s="106"/>
      <c r="D13" s="106"/>
      <c r="E13" s="106"/>
      <c r="F13" s="106" t="s">
        <v>32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14"/>
      <c r="Q13" s="115" t="s">
        <v>18</v>
      </c>
      <c r="R13" s="106"/>
      <c r="S13" s="106"/>
      <c r="T13" s="106"/>
      <c r="U13" s="106"/>
      <c r="V13" s="106"/>
      <c r="W13" s="106"/>
      <c r="X13" s="114"/>
    </row>
    <row r="14" spans="1:24" ht="24.75" customHeight="1">
      <c r="A14" s="16" t="s">
        <v>108</v>
      </c>
      <c r="B14" s="100">
        <v>0.375</v>
      </c>
      <c r="C14" s="100"/>
      <c r="D14" s="100"/>
      <c r="E14" s="100"/>
      <c r="F14" s="167" t="str">
        <f>A5</f>
        <v>実籾</v>
      </c>
      <c r="G14" s="167"/>
      <c r="H14" s="167"/>
      <c r="I14" s="167"/>
      <c r="J14" s="167" t="s">
        <v>161</v>
      </c>
      <c r="K14" s="167"/>
      <c r="L14" s="167"/>
      <c r="M14" s="167" t="str">
        <f>A6</f>
        <v>鷺沼Ｂ</v>
      </c>
      <c r="N14" s="167"/>
      <c r="O14" s="167"/>
      <c r="P14" s="168"/>
      <c r="Q14" s="172" t="str">
        <f>F18</f>
        <v>藤崎Ｃ</v>
      </c>
      <c r="R14" s="167"/>
      <c r="S14" s="167"/>
      <c r="T14" s="167"/>
      <c r="U14" s="167" t="str">
        <f>M18</f>
        <v>谷津Ａ</v>
      </c>
      <c r="V14" s="167"/>
      <c r="W14" s="167"/>
      <c r="X14" s="168"/>
    </row>
    <row r="15" spans="1:24" ht="24.75" customHeight="1">
      <c r="A15" s="23" t="s">
        <v>109</v>
      </c>
      <c r="B15" s="98">
        <v>0.3958333333333333</v>
      </c>
      <c r="C15" s="98"/>
      <c r="D15" s="98"/>
      <c r="E15" s="98"/>
      <c r="F15" s="169" t="str">
        <f>A7</f>
        <v>大久保東</v>
      </c>
      <c r="G15" s="169"/>
      <c r="H15" s="169"/>
      <c r="I15" s="169"/>
      <c r="J15" s="169" t="s">
        <v>161</v>
      </c>
      <c r="K15" s="169"/>
      <c r="L15" s="169"/>
      <c r="M15" s="169" t="str">
        <f>A8</f>
        <v>藤崎Ｃ</v>
      </c>
      <c r="N15" s="169"/>
      <c r="O15" s="169"/>
      <c r="P15" s="170"/>
      <c r="Q15" s="171" t="str">
        <f>F14</f>
        <v>実籾</v>
      </c>
      <c r="R15" s="169"/>
      <c r="S15" s="169"/>
      <c r="T15" s="169"/>
      <c r="U15" s="169" t="str">
        <f>M14</f>
        <v>鷺沼Ｂ</v>
      </c>
      <c r="V15" s="169"/>
      <c r="W15" s="169"/>
      <c r="X15" s="170"/>
    </row>
    <row r="16" spans="1:24" ht="24.75" customHeight="1">
      <c r="A16" s="23" t="s">
        <v>110</v>
      </c>
      <c r="B16" s="98">
        <v>0.4166666666666667</v>
      </c>
      <c r="C16" s="98"/>
      <c r="D16" s="98"/>
      <c r="E16" s="98"/>
      <c r="F16" s="169" t="str">
        <f>A5</f>
        <v>実籾</v>
      </c>
      <c r="G16" s="169"/>
      <c r="H16" s="169"/>
      <c r="I16" s="169"/>
      <c r="J16" s="169" t="s">
        <v>162</v>
      </c>
      <c r="K16" s="169"/>
      <c r="L16" s="169"/>
      <c r="M16" s="169" t="str">
        <f>A9</f>
        <v>谷津Ａ</v>
      </c>
      <c r="N16" s="169"/>
      <c r="O16" s="169"/>
      <c r="P16" s="170"/>
      <c r="Q16" s="171" t="str">
        <f>F15</f>
        <v>大久保東</v>
      </c>
      <c r="R16" s="169"/>
      <c r="S16" s="169"/>
      <c r="T16" s="169"/>
      <c r="U16" s="169" t="str">
        <f>M15</f>
        <v>藤崎Ｃ</v>
      </c>
      <c r="V16" s="169"/>
      <c r="W16" s="169"/>
      <c r="X16" s="170"/>
    </row>
    <row r="17" spans="1:24" ht="24.75" customHeight="1">
      <c r="A17" s="23" t="s">
        <v>111</v>
      </c>
      <c r="B17" s="98">
        <v>0.4375</v>
      </c>
      <c r="C17" s="98"/>
      <c r="D17" s="98"/>
      <c r="E17" s="98"/>
      <c r="F17" s="169" t="str">
        <f>A6</f>
        <v>鷺沼Ｂ</v>
      </c>
      <c r="G17" s="169"/>
      <c r="H17" s="169"/>
      <c r="I17" s="169"/>
      <c r="J17" s="169" t="s">
        <v>152</v>
      </c>
      <c r="K17" s="169"/>
      <c r="L17" s="169"/>
      <c r="M17" s="169" t="str">
        <f>A7</f>
        <v>大久保東</v>
      </c>
      <c r="N17" s="169"/>
      <c r="O17" s="169"/>
      <c r="P17" s="170"/>
      <c r="Q17" s="171" t="str">
        <f>F16</f>
        <v>実籾</v>
      </c>
      <c r="R17" s="169"/>
      <c r="S17" s="169"/>
      <c r="T17" s="169"/>
      <c r="U17" s="169" t="str">
        <f>M16</f>
        <v>谷津Ａ</v>
      </c>
      <c r="V17" s="169"/>
      <c r="W17" s="169"/>
      <c r="X17" s="170"/>
    </row>
    <row r="18" spans="1:24" ht="24.75" customHeight="1" thickBot="1">
      <c r="A18" s="24" t="s">
        <v>112</v>
      </c>
      <c r="B18" s="166">
        <v>0.4583333333333333</v>
      </c>
      <c r="C18" s="166"/>
      <c r="D18" s="166"/>
      <c r="E18" s="166"/>
      <c r="F18" s="173" t="str">
        <f>A8</f>
        <v>藤崎Ｃ</v>
      </c>
      <c r="G18" s="173"/>
      <c r="H18" s="173"/>
      <c r="I18" s="173"/>
      <c r="J18" s="173" t="s">
        <v>163</v>
      </c>
      <c r="K18" s="173"/>
      <c r="L18" s="173"/>
      <c r="M18" s="173" t="str">
        <f>A9</f>
        <v>谷津Ａ</v>
      </c>
      <c r="N18" s="173"/>
      <c r="O18" s="173"/>
      <c r="P18" s="174"/>
      <c r="Q18" s="175" t="str">
        <f>F17</f>
        <v>鷺沼Ｂ</v>
      </c>
      <c r="R18" s="173"/>
      <c r="S18" s="173"/>
      <c r="T18" s="173"/>
      <c r="U18" s="173" t="str">
        <f>M17</f>
        <v>大久保東</v>
      </c>
      <c r="V18" s="173"/>
      <c r="W18" s="173"/>
      <c r="X18" s="174"/>
    </row>
    <row r="19" ht="19.5" customHeight="1"/>
    <row r="20" ht="19.5" customHeight="1"/>
    <row r="21" spans="1:24" s="13" customFormat="1" ht="24.75" customHeight="1" thickBot="1">
      <c r="A21" s="13" t="s">
        <v>36</v>
      </c>
      <c r="B21" s="101">
        <v>41350</v>
      </c>
      <c r="C21" s="101"/>
      <c r="D21" s="101"/>
      <c r="E21" s="101"/>
      <c r="F21" s="102" t="s">
        <v>131</v>
      </c>
      <c r="G21" s="102"/>
      <c r="H21" s="102"/>
      <c r="I21" s="102"/>
      <c r="J21" s="102"/>
      <c r="K21" s="102"/>
      <c r="L21" s="10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3" customFormat="1" ht="24.75" customHeight="1" thickBot="1">
      <c r="A22" s="34" t="s">
        <v>30</v>
      </c>
      <c r="B22" s="106" t="s">
        <v>31</v>
      </c>
      <c r="C22" s="106"/>
      <c r="D22" s="106"/>
      <c r="E22" s="106"/>
      <c r="F22" s="106" t="s">
        <v>32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14"/>
      <c r="Q22" s="115" t="s">
        <v>18</v>
      </c>
      <c r="R22" s="106"/>
      <c r="S22" s="106"/>
      <c r="T22" s="106"/>
      <c r="U22" s="106"/>
      <c r="V22" s="106"/>
      <c r="W22" s="106"/>
      <c r="X22" s="114"/>
    </row>
    <row r="23" spans="1:24" ht="24.75" customHeight="1">
      <c r="A23" s="16" t="s">
        <v>113</v>
      </c>
      <c r="B23" s="100">
        <v>0.375</v>
      </c>
      <c r="C23" s="100"/>
      <c r="D23" s="100"/>
      <c r="E23" s="100"/>
      <c r="F23" s="167" t="str">
        <f>A5</f>
        <v>実籾</v>
      </c>
      <c r="G23" s="167"/>
      <c r="H23" s="167"/>
      <c r="I23" s="167"/>
      <c r="J23" s="167" t="s">
        <v>152</v>
      </c>
      <c r="K23" s="167"/>
      <c r="L23" s="167"/>
      <c r="M23" s="167" t="str">
        <f>A7</f>
        <v>大久保東</v>
      </c>
      <c r="N23" s="167"/>
      <c r="O23" s="167"/>
      <c r="P23" s="168"/>
      <c r="Q23" s="172" t="str">
        <f>F27</f>
        <v>鷺沼Ｂ</v>
      </c>
      <c r="R23" s="167"/>
      <c r="S23" s="167"/>
      <c r="T23" s="167"/>
      <c r="U23" s="167" t="str">
        <f>M27</f>
        <v>藤崎Ｃ</v>
      </c>
      <c r="V23" s="167"/>
      <c r="W23" s="167"/>
      <c r="X23" s="168"/>
    </row>
    <row r="24" spans="1:24" ht="24.75" customHeight="1">
      <c r="A24" s="23" t="s">
        <v>114</v>
      </c>
      <c r="B24" s="98">
        <v>0.3958333333333333</v>
      </c>
      <c r="C24" s="98"/>
      <c r="D24" s="98"/>
      <c r="E24" s="98"/>
      <c r="F24" s="169" t="str">
        <f>A6</f>
        <v>鷺沼Ｂ</v>
      </c>
      <c r="G24" s="169"/>
      <c r="H24" s="169"/>
      <c r="I24" s="169"/>
      <c r="J24" s="169" t="s">
        <v>164</v>
      </c>
      <c r="K24" s="169"/>
      <c r="L24" s="169"/>
      <c r="M24" s="169" t="str">
        <f>A9</f>
        <v>谷津Ａ</v>
      </c>
      <c r="N24" s="169"/>
      <c r="O24" s="169"/>
      <c r="P24" s="170"/>
      <c r="Q24" s="171" t="str">
        <f>F23</f>
        <v>実籾</v>
      </c>
      <c r="R24" s="169"/>
      <c r="S24" s="169"/>
      <c r="T24" s="169"/>
      <c r="U24" s="169" t="str">
        <f>M23</f>
        <v>大久保東</v>
      </c>
      <c r="V24" s="169"/>
      <c r="W24" s="169"/>
      <c r="X24" s="170"/>
    </row>
    <row r="25" spans="1:24" ht="24.75" customHeight="1">
      <c r="A25" s="23" t="s">
        <v>115</v>
      </c>
      <c r="B25" s="98">
        <v>0.4166666666666667</v>
      </c>
      <c r="C25" s="98"/>
      <c r="D25" s="98"/>
      <c r="E25" s="98"/>
      <c r="F25" s="169" t="str">
        <f>A5</f>
        <v>実籾</v>
      </c>
      <c r="G25" s="169"/>
      <c r="H25" s="169"/>
      <c r="I25" s="169"/>
      <c r="J25" s="169" t="s">
        <v>150</v>
      </c>
      <c r="K25" s="169"/>
      <c r="L25" s="169"/>
      <c r="M25" s="169" t="str">
        <f>A8</f>
        <v>藤崎Ｃ</v>
      </c>
      <c r="N25" s="169"/>
      <c r="O25" s="169"/>
      <c r="P25" s="170"/>
      <c r="Q25" s="171" t="str">
        <f>F24</f>
        <v>鷺沼Ｂ</v>
      </c>
      <c r="R25" s="169"/>
      <c r="S25" s="169"/>
      <c r="T25" s="169"/>
      <c r="U25" s="169" t="str">
        <f>M24</f>
        <v>谷津Ａ</v>
      </c>
      <c r="V25" s="169"/>
      <c r="W25" s="169"/>
      <c r="X25" s="170"/>
    </row>
    <row r="26" spans="1:24" ht="24.75" customHeight="1">
      <c r="A26" s="23" t="s">
        <v>116</v>
      </c>
      <c r="B26" s="98">
        <v>0.4375</v>
      </c>
      <c r="C26" s="98"/>
      <c r="D26" s="98"/>
      <c r="E26" s="98"/>
      <c r="F26" s="169" t="str">
        <f>A7</f>
        <v>大久保東</v>
      </c>
      <c r="G26" s="169"/>
      <c r="H26" s="169"/>
      <c r="I26" s="169"/>
      <c r="J26" s="169" t="s">
        <v>153</v>
      </c>
      <c r="K26" s="169"/>
      <c r="L26" s="169"/>
      <c r="M26" s="169" t="str">
        <f>A9</f>
        <v>谷津Ａ</v>
      </c>
      <c r="N26" s="169"/>
      <c r="O26" s="169"/>
      <c r="P26" s="170"/>
      <c r="Q26" s="171" t="str">
        <f>F25</f>
        <v>実籾</v>
      </c>
      <c r="R26" s="169"/>
      <c r="S26" s="169"/>
      <c r="T26" s="169"/>
      <c r="U26" s="169" t="str">
        <f>M25</f>
        <v>藤崎Ｃ</v>
      </c>
      <c r="V26" s="169"/>
      <c r="W26" s="169"/>
      <c r="X26" s="170"/>
    </row>
    <row r="27" spans="1:24" ht="24.75" customHeight="1" thickBot="1">
      <c r="A27" s="24" t="s">
        <v>117</v>
      </c>
      <c r="B27" s="166">
        <v>0.4583333333333333</v>
      </c>
      <c r="C27" s="166"/>
      <c r="D27" s="166"/>
      <c r="E27" s="166"/>
      <c r="F27" s="173" t="str">
        <f>A6</f>
        <v>鷺沼Ｂ</v>
      </c>
      <c r="G27" s="173"/>
      <c r="H27" s="173"/>
      <c r="I27" s="173"/>
      <c r="J27" s="173" t="s">
        <v>165</v>
      </c>
      <c r="K27" s="173"/>
      <c r="L27" s="173"/>
      <c r="M27" s="173" t="str">
        <f>A8</f>
        <v>藤崎Ｃ</v>
      </c>
      <c r="N27" s="173"/>
      <c r="O27" s="173"/>
      <c r="P27" s="174"/>
      <c r="Q27" s="175" t="str">
        <f>F26</f>
        <v>大久保東</v>
      </c>
      <c r="R27" s="173"/>
      <c r="S27" s="173"/>
      <c r="T27" s="173"/>
      <c r="U27" s="173" t="str">
        <f>M26</f>
        <v>谷津Ａ</v>
      </c>
      <c r="V27" s="173"/>
      <c r="W27" s="173"/>
      <c r="X27" s="174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56" t="s">
        <v>61</v>
      </c>
      <c r="B30" s="56"/>
      <c r="C30" s="56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77" t="s">
        <v>126</v>
      </c>
      <c r="B31" s="79">
        <v>0.5</v>
      </c>
      <c r="C31" s="79"/>
      <c r="D31" s="79"/>
      <c r="E31" s="80"/>
      <c r="F31" s="127" t="s">
        <v>46</v>
      </c>
      <c r="G31" s="127"/>
      <c r="H31" s="127"/>
      <c r="I31" s="109"/>
      <c r="J31" s="128" t="s">
        <v>33</v>
      </c>
      <c r="K31" s="129"/>
      <c r="L31" s="130"/>
      <c r="M31" s="127" t="s">
        <v>47</v>
      </c>
      <c r="N31" s="127"/>
      <c r="O31" s="127"/>
      <c r="P31" s="131"/>
      <c r="Q31" s="116" t="s">
        <v>37</v>
      </c>
      <c r="R31" s="117"/>
      <c r="S31" s="117"/>
      <c r="T31" s="117"/>
      <c r="U31" s="117"/>
      <c r="V31" s="117"/>
      <c r="W31" s="117"/>
      <c r="X31" s="118"/>
    </row>
    <row r="32" spans="1:24" ht="39.75" customHeight="1" thickBot="1">
      <c r="A32" s="78"/>
      <c r="B32" s="76"/>
      <c r="C32" s="76"/>
      <c r="D32" s="76"/>
      <c r="E32" s="55"/>
      <c r="F32" s="122" t="s">
        <v>23</v>
      </c>
      <c r="G32" s="122"/>
      <c r="H32" s="122"/>
      <c r="I32" s="123"/>
      <c r="J32" s="163" t="s">
        <v>158</v>
      </c>
      <c r="K32" s="164"/>
      <c r="L32" s="165"/>
      <c r="M32" s="124" t="s">
        <v>166</v>
      </c>
      <c r="N32" s="125"/>
      <c r="O32" s="125"/>
      <c r="P32" s="126"/>
      <c r="Q32" s="119"/>
      <c r="R32" s="120"/>
      <c r="S32" s="120"/>
      <c r="T32" s="120"/>
      <c r="U32" s="120"/>
      <c r="V32" s="120"/>
      <c r="W32" s="120"/>
      <c r="X32" s="121"/>
    </row>
    <row r="33" ht="24.75" customHeight="1"/>
  </sheetData>
  <sheetProtection/>
  <mergeCells count="92">
    <mergeCell ref="B5:D5"/>
    <mergeCell ref="N9:P9"/>
    <mergeCell ref="K8:M8"/>
    <mergeCell ref="H7:J7"/>
    <mergeCell ref="E6:G6"/>
    <mergeCell ref="B26:E26"/>
    <mergeCell ref="A1:X1"/>
    <mergeCell ref="A3:G3"/>
    <mergeCell ref="F12:L12"/>
    <mergeCell ref="F21:L21"/>
    <mergeCell ref="U25:X25"/>
    <mergeCell ref="U26:X26"/>
    <mergeCell ref="B25:E25"/>
    <mergeCell ref="Q25:T25"/>
    <mergeCell ref="F26:I26"/>
    <mergeCell ref="Q27:T27"/>
    <mergeCell ref="B31:E32"/>
    <mergeCell ref="Q31:X32"/>
    <mergeCell ref="F32:I32"/>
    <mergeCell ref="M32:P32"/>
    <mergeCell ref="U27:X27"/>
    <mergeCell ref="A30:C30"/>
    <mergeCell ref="F27:I27"/>
    <mergeCell ref="J27:L27"/>
    <mergeCell ref="M27:P27"/>
    <mergeCell ref="J26:L26"/>
    <mergeCell ref="M26:P26"/>
    <mergeCell ref="Q26:T26"/>
    <mergeCell ref="F25:I25"/>
    <mergeCell ref="J25:L25"/>
    <mergeCell ref="M25:P25"/>
    <mergeCell ref="B12:E12"/>
    <mergeCell ref="Q14:T14"/>
    <mergeCell ref="B21:E21"/>
    <mergeCell ref="J14:L14"/>
    <mergeCell ref="M14:P14"/>
    <mergeCell ref="F13:P13"/>
    <mergeCell ref="Q13:X13"/>
    <mergeCell ref="U14:X14"/>
    <mergeCell ref="U15:X15"/>
    <mergeCell ref="J15:L15"/>
    <mergeCell ref="B23:E23"/>
    <mergeCell ref="B24:E24"/>
    <mergeCell ref="B13:E13"/>
    <mergeCell ref="B18:E18"/>
    <mergeCell ref="B17:E17"/>
    <mergeCell ref="B14:E14"/>
    <mergeCell ref="N4:P4"/>
    <mergeCell ref="B22:E22"/>
    <mergeCell ref="B4:D4"/>
    <mergeCell ref="E4:G4"/>
    <mergeCell ref="H4:J4"/>
    <mergeCell ref="K4:M4"/>
    <mergeCell ref="M16:P16"/>
    <mergeCell ref="B15:E15"/>
    <mergeCell ref="F14:I14"/>
    <mergeCell ref="F15:I15"/>
    <mergeCell ref="M15:P15"/>
    <mergeCell ref="Q15:T15"/>
    <mergeCell ref="U17:X17"/>
    <mergeCell ref="B16:E16"/>
    <mergeCell ref="F16:I16"/>
    <mergeCell ref="J16:L16"/>
    <mergeCell ref="F17:I17"/>
    <mergeCell ref="J17:L17"/>
    <mergeCell ref="M17:P17"/>
    <mergeCell ref="Q17:T17"/>
    <mergeCell ref="F22:P22"/>
    <mergeCell ref="Q22:X22"/>
    <mergeCell ref="F18:I18"/>
    <mergeCell ref="J18:L18"/>
    <mergeCell ref="M18:P18"/>
    <mergeCell ref="Q18:T18"/>
    <mergeCell ref="U24:X24"/>
    <mergeCell ref="U16:X16"/>
    <mergeCell ref="Q16:T16"/>
    <mergeCell ref="U18:X18"/>
    <mergeCell ref="M31:P31"/>
    <mergeCell ref="U23:X23"/>
    <mergeCell ref="F24:I24"/>
    <mergeCell ref="J24:L24"/>
    <mergeCell ref="M24:P24"/>
    <mergeCell ref="Q24:T24"/>
    <mergeCell ref="F23:I23"/>
    <mergeCell ref="J23:L23"/>
    <mergeCell ref="M23:P23"/>
    <mergeCell ref="Q23:T23"/>
    <mergeCell ref="A31:A32"/>
    <mergeCell ref="B27:E27"/>
    <mergeCell ref="F31:I31"/>
    <mergeCell ref="J31:L31"/>
    <mergeCell ref="J32:L32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ht="24.75" customHeight="1"/>
    <row r="3" spans="1:7" ht="24.75" customHeight="1" thickBot="1">
      <c r="A3" s="132" t="s">
        <v>167</v>
      </c>
      <c r="B3" s="132"/>
      <c r="C3" s="132"/>
      <c r="D3" s="132"/>
      <c r="E3" s="132"/>
      <c r="F3" s="132"/>
      <c r="G3" s="132"/>
    </row>
    <row r="4" spans="1:24" s="9" customFormat="1" ht="24.75" customHeight="1">
      <c r="A4" s="32" t="s">
        <v>45</v>
      </c>
      <c r="B4" s="136" t="str">
        <f>A5</f>
        <v>香澄</v>
      </c>
      <c r="C4" s="137"/>
      <c r="D4" s="138"/>
      <c r="E4" s="136" t="str">
        <f>A6</f>
        <v>習MSSＢ</v>
      </c>
      <c r="F4" s="137"/>
      <c r="G4" s="137"/>
      <c r="H4" s="139" t="str">
        <f>A7</f>
        <v>藤崎Ａ</v>
      </c>
      <c r="I4" s="140"/>
      <c r="J4" s="141"/>
      <c r="K4" s="139" t="str">
        <f>A8</f>
        <v>谷津Ｂ</v>
      </c>
      <c r="L4" s="140"/>
      <c r="M4" s="141"/>
      <c r="N4" s="139" t="str">
        <f>A9</f>
        <v>鷺沼Ａ</v>
      </c>
      <c r="O4" s="140"/>
      <c r="P4" s="140"/>
      <c r="Q4" s="19" t="s">
        <v>0</v>
      </c>
      <c r="R4" s="25" t="s">
        <v>27</v>
      </c>
      <c r="S4" s="25" t="s">
        <v>28</v>
      </c>
      <c r="T4" s="25" t="s">
        <v>29</v>
      </c>
      <c r="U4" s="25" t="s">
        <v>107</v>
      </c>
      <c r="V4" s="25" t="s">
        <v>1</v>
      </c>
      <c r="W4" s="25" t="s">
        <v>2</v>
      </c>
      <c r="X4" s="26" t="s">
        <v>3</v>
      </c>
    </row>
    <row r="5" spans="1:24" ht="30" customHeight="1">
      <c r="A5" s="27" t="s">
        <v>22</v>
      </c>
      <c r="B5" s="144"/>
      <c r="C5" s="145"/>
      <c r="D5" s="146"/>
      <c r="E5" s="36">
        <v>1</v>
      </c>
      <c r="F5" s="37" t="s">
        <v>141</v>
      </c>
      <c r="G5" s="38">
        <v>0</v>
      </c>
      <c r="H5" s="36">
        <v>1</v>
      </c>
      <c r="I5" s="37" t="s">
        <v>147</v>
      </c>
      <c r="J5" s="39">
        <v>4</v>
      </c>
      <c r="K5" s="36">
        <v>1</v>
      </c>
      <c r="L5" s="37" t="s">
        <v>140</v>
      </c>
      <c r="M5" s="39">
        <v>1</v>
      </c>
      <c r="N5" s="36">
        <v>0</v>
      </c>
      <c r="O5" s="37" t="s">
        <v>146</v>
      </c>
      <c r="P5" s="38">
        <v>0</v>
      </c>
      <c r="Q5" s="49">
        <f>R5*3+S5*1</f>
        <v>5</v>
      </c>
      <c r="R5" s="50">
        <f>COUNTIF(B5:P5,"○")</f>
        <v>1</v>
      </c>
      <c r="S5" s="50">
        <f>COUNTIF(B5:P5,"△")</f>
        <v>2</v>
      </c>
      <c r="T5" s="50">
        <f>COUNTIF(B5:P5,"●")</f>
        <v>1</v>
      </c>
      <c r="U5" s="66">
        <f>V5-W5</f>
        <v>-2</v>
      </c>
      <c r="V5" s="51">
        <f>B5+E5+H5+K5+N5</f>
        <v>3</v>
      </c>
      <c r="W5" s="51">
        <f>D5+G5+J5+M5+P5</f>
        <v>5</v>
      </c>
      <c r="X5" s="57">
        <v>3</v>
      </c>
    </row>
    <row r="6" spans="1:24" ht="30" customHeight="1">
      <c r="A6" s="28" t="s">
        <v>51</v>
      </c>
      <c r="B6" s="42">
        <f>G5</f>
        <v>0</v>
      </c>
      <c r="C6" s="37" t="s">
        <v>144</v>
      </c>
      <c r="D6" s="42">
        <f>E5</f>
        <v>1</v>
      </c>
      <c r="E6" s="144"/>
      <c r="F6" s="145"/>
      <c r="G6" s="146"/>
      <c r="H6" s="40">
        <v>0</v>
      </c>
      <c r="I6" s="37" t="s">
        <v>144</v>
      </c>
      <c r="J6" s="41">
        <v>10</v>
      </c>
      <c r="K6" s="40">
        <v>1</v>
      </c>
      <c r="L6" s="37" t="s">
        <v>144</v>
      </c>
      <c r="M6" s="41">
        <v>2</v>
      </c>
      <c r="N6" s="40">
        <v>0</v>
      </c>
      <c r="O6" s="37" t="s">
        <v>147</v>
      </c>
      <c r="P6" s="42">
        <v>5</v>
      </c>
      <c r="Q6" s="49">
        <f>R6*3+S6*1</f>
        <v>0</v>
      </c>
      <c r="R6" s="50">
        <f>COUNTIF(B6:P6,"○")</f>
        <v>0</v>
      </c>
      <c r="S6" s="50">
        <f>COUNTIF(B6:P6,"△")</f>
        <v>0</v>
      </c>
      <c r="T6" s="50">
        <f>COUNTIF(B6:P6,"●")</f>
        <v>4</v>
      </c>
      <c r="U6" s="66">
        <f>V6-W6</f>
        <v>-17</v>
      </c>
      <c r="V6" s="51">
        <f>B6+E6+H6+K6+N6</f>
        <v>1</v>
      </c>
      <c r="W6" s="51">
        <f>D6+G6+J6+M6+P6</f>
        <v>18</v>
      </c>
      <c r="X6" s="58">
        <v>5</v>
      </c>
    </row>
    <row r="7" spans="1:24" ht="30" customHeight="1">
      <c r="A7" s="28" t="s">
        <v>52</v>
      </c>
      <c r="B7" s="61">
        <f>J5</f>
        <v>4</v>
      </c>
      <c r="C7" s="37" t="s">
        <v>143</v>
      </c>
      <c r="D7" s="61">
        <f>H5</f>
        <v>1</v>
      </c>
      <c r="E7" s="43">
        <f>J6</f>
        <v>10</v>
      </c>
      <c r="F7" s="37" t="s">
        <v>141</v>
      </c>
      <c r="G7" s="44">
        <f>H6</f>
        <v>0</v>
      </c>
      <c r="H7" s="144"/>
      <c r="I7" s="145"/>
      <c r="J7" s="146"/>
      <c r="K7" s="43">
        <v>5</v>
      </c>
      <c r="L7" s="37" t="s">
        <v>141</v>
      </c>
      <c r="M7" s="69">
        <v>0</v>
      </c>
      <c r="N7" s="43">
        <v>7</v>
      </c>
      <c r="O7" s="37" t="s">
        <v>141</v>
      </c>
      <c r="P7" s="44">
        <v>0</v>
      </c>
      <c r="Q7" s="49">
        <f>R7*3+S7*1</f>
        <v>12</v>
      </c>
      <c r="R7" s="50">
        <f>COUNTIF(B7:P7,"○")</f>
        <v>4</v>
      </c>
      <c r="S7" s="50">
        <f>COUNTIF(B7:P7,"△")</f>
        <v>0</v>
      </c>
      <c r="T7" s="50">
        <f>COUNTIF(B7:P7,"●")</f>
        <v>0</v>
      </c>
      <c r="U7" s="66">
        <f>V7-W7</f>
        <v>25</v>
      </c>
      <c r="V7" s="51">
        <f>B7+E7+H7+K7+N7</f>
        <v>26</v>
      </c>
      <c r="W7" s="51">
        <f>D7+G7+J7+M7+P7</f>
        <v>1</v>
      </c>
      <c r="X7" s="59">
        <v>1</v>
      </c>
    </row>
    <row r="8" spans="1:24" ht="30" customHeight="1">
      <c r="A8" s="28" t="s">
        <v>57</v>
      </c>
      <c r="B8" s="40">
        <f>M5</f>
        <v>1</v>
      </c>
      <c r="C8" s="37" t="s">
        <v>140</v>
      </c>
      <c r="D8" s="41">
        <f>K5</f>
        <v>1</v>
      </c>
      <c r="E8" s="61">
        <f>M6</f>
        <v>2</v>
      </c>
      <c r="F8" s="37" t="s">
        <v>141</v>
      </c>
      <c r="G8" s="61">
        <f>K6</f>
        <v>1</v>
      </c>
      <c r="H8" s="40">
        <f>M7</f>
        <v>0</v>
      </c>
      <c r="I8" s="37" t="s">
        <v>144</v>
      </c>
      <c r="J8" s="41">
        <f>K7</f>
        <v>5</v>
      </c>
      <c r="K8" s="153"/>
      <c r="L8" s="154"/>
      <c r="M8" s="155"/>
      <c r="N8" s="43">
        <v>1</v>
      </c>
      <c r="O8" s="37" t="s">
        <v>146</v>
      </c>
      <c r="P8" s="44">
        <v>1</v>
      </c>
      <c r="Q8" s="49">
        <f>R8*3+S8*1</f>
        <v>5</v>
      </c>
      <c r="R8" s="50">
        <f>COUNTIF(B8:P8,"○")</f>
        <v>1</v>
      </c>
      <c r="S8" s="50">
        <f>COUNTIF(B8:P8,"△")</f>
        <v>2</v>
      </c>
      <c r="T8" s="50">
        <f>COUNTIF(B8:P8,"●")</f>
        <v>1</v>
      </c>
      <c r="U8" s="66">
        <f>V8-W8</f>
        <v>-4</v>
      </c>
      <c r="V8" s="51">
        <f>B8+E8+H8+K8+N8</f>
        <v>4</v>
      </c>
      <c r="W8" s="51">
        <f>D8+G8+J8+M8+P8</f>
        <v>8</v>
      </c>
      <c r="X8" s="58">
        <v>4</v>
      </c>
    </row>
    <row r="9" spans="1:24" ht="30" customHeight="1" thickBot="1">
      <c r="A9" s="31" t="s">
        <v>103</v>
      </c>
      <c r="B9" s="68">
        <f>P5</f>
        <v>0</v>
      </c>
      <c r="C9" s="46" t="s">
        <v>146</v>
      </c>
      <c r="D9" s="65">
        <f>N5</f>
        <v>0</v>
      </c>
      <c r="E9" s="63">
        <f>P6</f>
        <v>5</v>
      </c>
      <c r="F9" s="46" t="s">
        <v>143</v>
      </c>
      <c r="G9" s="64">
        <f>N6</f>
        <v>0</v>
      </c>
      <c r="H9" s="74">
        <f>P7</f>
        <v>0</v>
      </c>
      <c r="I9" s="46" t="s">
        <v>144</v>
      </c>
      <c r="J9" s="75">
        <f>N7</f>
        <v>7</v>
      </c>
      <c r="K9" s="74">
        <f>P8</f>
        <v>1</v>
      </c>
      <c r="L9" s="46" t="s">
        <v>146</v>
      </c>
      <c r="M9" s="75">
        <f>N8</f>
        <v>1</v>
      </c>
      <c r="N9" s="176"/>
      <c r="O9" s="177"/>
      <c r="P9" s="178"/>
      <c r="Q9" s="52">
        <f>R9*3+S9*1</f>
        <v>5</v>
      </c>
      <c r="R9" s="53">
        <f>COUNTIF(B9:P9,"○")</f>
        <v>1</v>
      </c>
      <c r="S9" s="53">
        <f>COUNTIF(B9:P9,"△")</f>
        <v>2</v>
      </c>
      <c r="T9" s="53">
        <f>COUNTIF(B9:P9,"●")</f>
        <v>1</v>
      </c>
      <c r="U9" s="67">
        <f>V9-W9</f>
        <v>-2</v>
      </c>
      <c r="V9" s="54">
        <f>B9+E9+H9+K9+N9</f>
        <v>6</v>
      </c>
      <c r="W9" s="54">
        <f>D9+G9+J9+M9+P9</f>
        <v>8</v>
      </c>
      <c r="X9" s="60">
        <v>2</v>
      </c>
    </row>
    <row r="10" ht="19.5" customHeight="1"/>
    <row r="11" ht="19.5" customHeight="1"/>
    <row r="12" spans="1:24" s="15" customFormat="1" ht="24.75" customHeight="1" thickBot="1">
      <c r="A12" s="15" t="s">
        <v>35</v>
      </c>
      <c r="B12" s="184">
        <v>41349</v>
      </c>
      <c r="C12" s="184"/>
      <c r="D12" s="184"/>
      <c r="E12" s="184"/>
      <c r="F12" s="102" t="s">
        <v>123</v>
      </c>
      <c r="G12" s="102"/>
      <c r="H12" s="102"/>
      <c r="I12" s="102"/>
      <c r="J12" s="102"/>
      <c r="K12" s="102"/>
      <c r="L12" s="102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3" customFormat="1" ht="24.75" customHeight="1" thickBot="1">
      <c r="A13" s="34" t="s">
        <v>30</v>
      </c>
      <c r="B13" s="106" t="s">
        <v>31</v>
      </c>
      <c r="C13" s="106"/>
      <c r="D13" s="106"/>
      <c r="E13" s="106"/>
      <c r="F13" s="106" t="s">
        <v>32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14"/>
      <c r="Q13" s="115" t="s">
        <v>18</v>
      </c>
      <c r="R13" s="106"/>
      <c r="S13" s="106"/>
      <c r="T13" s="106"/>
      <c r="U13" s="106"/>
      <c r="V13" s="106"/>
      <c r="W13" s="106"/>
      <c r="X13" s="114"/>
    </row>
    <row r="14" spans="1:24" ht="24.75" customHeight="1">
      <c r="A14" s="16" t="s">
        <v>108</v>
      </c>
      <c r="B14" s="100">
        <v>0.5416666666666666</v>
      </c>
      <c r="C14" s="100"/>
      <c r="D14" s="100"/>
      <c r="E14" s="100"/>
      <c r="F14" s="179" t="str">
        <f>A5</f>
        <v>香澄</v>
      </c>
      <c r="G14" s="179"/>
      <c r="H14" s="179"/>
      <c r="I14" s="179"/>
      <c r="J14" s="179" t="s">
        <v>168</v>
      </c>
      <c r="K14" s="179"/>
      <c r="L14" s="179"/>
      <c r="M14" s="179" t="str">
        <f>A6</f>
        <v>習MSSＢ</v>
      </c>
      <c r="N14" s="179"/>
      <c r="O14" s="179"/>
      <c r="P14" s="180"/>
      <c r="Q14" s="188" t="str">
        <f>F18</f>
        <v>谷津Ｂ</v>
      </c>
      <c r="R14" s="179"/>
      <c r="S14" s="179"/>
      <c r="T14" s="179"/>
      <c r="U14" s="179" t="str">
        <f>M18</f>
        <v>鷺沼Ａ</v>
      </c>
      <c r="V14" s="179"/>
      <c r="W14" s="179"/>
      <c r="X14" s="180"/>
    </row>
    <row r="15" spans="1:24" ht="24.75" customHeight="1">
      <c r="A15" s="23" t="s">
        <v>109</v>
      </c>
      <c r="B15" s="98">
        <v>0.5625</v>
      </c>
      <c r="C15" s="98"/>
      <c r="D15" s="98"/>
      <c r="E15" s="98"/>
      <c r="F15" s="181" t="str">
        <f>A7</f>
        <v>藤崎Ａ</v>
      </c>
      <c r="G15" s="181"/>
      <c r="H15" s="181"/>
      <c r="I15" s="181"/>
      <c r="J15" s="181" t="s">
        <v>154</v>
      </c>
      <c r="K15" s="181"/>
      <c r="L15" s="181"/>
      <c r="M15" s="181" t="str">
        <f>A8</f>
        <v>谷津Ｂ</v>
      </c>
      <c r="N15" s="181"/>
      <c r="O15" s="181"/>
      <c r="P15" s="182"/>
      <c r="Q15" s="185" t="str">
        <f>F14</f>
        <v>香澄</v>
      </c>
      <c r="R15" s="181"/>
      <c r="S15" s="181"/>
      <c r="T15" s="181"/>
      <c r="U15" s="181" t="str">
        <f>M14</f>
        <v>習MSSＢ</v>
      </c>
      <c r="V15" s="181"/>
      <c r="W15" s="181"/>
      <c r="X15" s="182"/>
    </row>
    <row r="16" spans="1:24" ht="24.75" customHeight="1">
      <c r="A16" s="23" t="s">
        <v>110</v>
      </c>
      <c r="B16" s="98">
        <v>0.5833333333333334</v>
      </c>
      <c r="C16" s="98"/>
      <c r="D16" s="98"/>
      <c r="E16" s="98"/>
      <c r="F16" s="181" t="str">
        <f>A5</f>
        <v>香澄</v>
      </c>
      <c r="G16" s="181"/>
      <c r="H16" s="181"/>
      <c r="I16" s="181"/>
      <c r="J16" s="181" t="s">
        <v>164</v>
      </c>
      <c r="K16" s="181"/>
      <c r="L16" s="181"/>
      <c r="M16" s="181" t="str">
        <f>A9</f>
        <v>鷺沼Ａ</v>
      </c>
      <c r="N16" s="181"/>
      <c r="O16" s="181"/>
      <c r="P16" s="182"/>
      <c r="Q16" s="185" t="str">
        <f>F15</f>
        <v>藤崎Ａ</v>
      </c>
      <c r="R16" s="181"/>
      <c r="S16" s="181"/>
      <c r="T16" s="181"/>
      <c r="U16" s="181" t="str">
        <f>M15</f>
        <v>谷津Ｂ</v>
      </c>
      <c r="V16" s="181"/>
      <c r="W16" s="181"/>
      <c r="X16" s="182"/>
    </row>
    <row r="17" spans="1:24" ht="24.75" customHeight="1">
      <c r="A17" s="23" t="s">
        <v>111</v>
      </c>
      <c r="B17" s="98">
        <v>0.6041666666666666</v>
      </c>
      <c r="C17" s="98"/>
      <c r="D17" s="98"/>
      <c r="E17" s="98"/>
      <c r="F17" s="181" t="str">
        <f>A6</f>
        <v>習MSSＢ</v>
      </c>
      <c r="G17" s="181"/>
      <c r="H17" s="181"/>
      <c r="I17" s="181"/>
      <c r="J17" s="183" t="s">
        <v>170</v>
      </c>
      <c r="K17" s="181"/>
      <c r="L17" s="181"/>
      <c r="M17" s="181" t="str">
        <f>A7</f>
        <v>藤崎Ａ</v>
      </c>
      <c r="N17" s="181"/>
      <c r="O17" s="181"/>
      <c r="P17" s="182"/>
      <c r="Q17" s="185" t="str">
        <f>F16</f>
        <v>香澄</v>
      </c>
      <c r="R17" s="181"/>
      <c r="S17" s="181"/>
      <c r="T17" s="181"/>
      <c r="U17" s="181" t="str">
        <f>M16</f>
        <v>鷺沼Ａ</v>
      </c>
      <c r="V17" s="181"/>
      <c r="W17" s="181"/>
      <c r="X17" s="182"/>
    </row>
    <row r="18" spans="1:24" ht="24.75" customHeight="1" thickBot="1">
      <c r="A18" s="24" t="s">
        <v>112</v>
      </c>
      <c r="B18" s="166">
        <v>0.625</v>
      </c>
      <c r="C18" s="166"/>
      <c r="D18" s="166"/>
      <c r="E18" s="166"/>
      <c r="F18" s="186" t="str">
        <f>A8</f>
        <v>谷津Ｂ</v>
      </c>
      <c r="G18" s="186"/>
      <c r="H18" s="186"/>
      <c r="I18" s="186"/>
      <c r="J18" s="186" t="s">
        <v>169</v>
      </c>
      <c r="K18" s="186"/>
      <c r="L18" s="186"/>
      <c r="M18" s="186" t="str">
        <f>A9</f>
        <v>鷺沼Ａ</v>
      </c>
      <c r="N18" s="186"/>
      <c r="O18" s="186"/>
      <c r="P18" s="187"/>
      <c r="Q18" s="189" t="str">
        <f>F17</f>
        <v>習MSSＢ</v>
      </c>
      <c r="R18" s="186"/>
      <c r="S18" s="186"/>
      <c r="T18" s="186"/>
      <c r="U18" s="186" t="str">
        <f>M17</f>
        <v>藤崎Ａ</v>
      </c>
      <c r="V18" s="186"/>
      <c r="W18" s="186"/>
      <c r="X18" s="187"/>
    </row>
    <row r="19" ht="19.5" customHeight="1"/>
    <row r="20" ht="19.5" customHeight="1"/>
    <row r="21" spans="1:24" s="4" customFormat="1" ht="24.75" customHeight="1" thickBot="1">
      <c r="A21" s="13" t="s">
        <v>36</v>
      </c>
      <c r="B21" s="101">
        <v>41350</v>
      </c>
      <c r="C21" s="101"/>
      <c r="D21" s="101"/>
      <c r="E21" s="101"/>
      <c r="F21" s="102" t="s">
        <v>132</v>
      </c>
      <c r="G21" s="102"/>
      <c r="H21" s="102"/>
      <c r="I21" s="102"/>
      <c r="J21" s="102"/>
      <c r="K21" s="102"/>
      <c r="L21" s="10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34" t="s">
        <v>30</v>
      </c>
      <c r="B22" s="106" t="s">
        <v>31</v>
      </c>
      <c r="C22" s="106"/>
      <c r="D22" s="106"/>
      <c r="E22" s="106"/>
      <c r="F22" s="106" t="s">
        <v>32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14"/>
      <c r="Q22" s="115" t="s">
        <v>18</v>
      </c>
      <c r="R22" s="106"/>
      <c r="S22" s="106"/>
      <c r="T22" s="106"/>
      <c r="U22" s="106"/>
      <c r="V22" s="106"/>
      <c r="W22" s="106"/>
      <c r="X22" s="114"/>
    </row>
    <row r="23" spans="1:24" ht="24.75" customHeight="1">
      <c r="A23" s="16" t="s">
        <v>118</v>
      </c>
      <c r="B23" s="100">
        <v>0.375</v>
      </c>
      <c r="C23" s="100"/>
      <c r="D23" s="100"/>
      <c r="E23" s="100"/>
      <c r="F23" s="167" t="str">
        <f>A5</f>
        <v>香澄</v>
      </c>
      <c r="G23" s="167"/>
      <c r="H23" s="167"/>
      <c r="I23" s="167"/>
      <c r="J23" s="167" t="s">
        <v>171</v>
      </c>
      <c r="K23" s="167"/>
      <c r="L23" s="167"/>
      <c r="M23" s="167" t="str">
        <f>A7</f>
        <v>藤崎Ａ</v>
      </c>
      <c r="N23" s="167"/>
      <c r="O23" s="167"/>
      <c r="P23" s="168"/>
      <c r="Q23" s="172" t="str">
        <f>F27</f>
        <v>習MSSＢ</v>
      </c>
      <c r="R23" s="167"/>
      <c r="S23" s="167"/>
      <c r="T23" s="167"/>
      <c r="U23" s="167" t="str">
        <f>M27</f>
        <v>谷津Ｂ</v>
      </c>
      <c r="V23" s="167"/>
      <c r="W23" s="167"/>
      <c r="X23" s="168"/>
    </row>
    <row r="24" spans="1:24" ht="24.75" customHeight="1">
      <c r="A24" s="23" t="s">
        <v>119</v>
      </c>
      <c r="B24" s="98">
        <v>0.3958333333333333</v>
      </c>
      <c r="C24" s="98"/>
      <c r="D24" s="98"/>
      <c r="E24" s="98"/>
      <c r="F24" s="169" t="str">
        <f>A6</f>
        <v>習MSSＢ</v>
      </c>
      <c r="G24" s="169"/>
      <c r="H24" s="169"/>
      <c r="I24" s="169"/>
      <c r="J24" s="169" t="s">
        <v>172</v>
      </c>
      <c r="K24" s="169"/>
      <c r="L24" s="169"/>
      <c r="M24" s="169" t="str">
        <f>A9</f>
        <v>鷺沼Ａ</v>
      </c>
      <c r="N24" s="169"/>
      <c r="O24" s="169"/>
      <c r="P24" s="170"/>
      <c r="Q24" s="171" t="str">
        <f>F23</f>
        <v>香澄</v>
      </c>
      <c r="R24" s="169"/>
      <c r="S24" s="169"/>
      <c r="T24" s="169"/>
      <c r="U24" s="169" t="str">
        <f>M23</f>
        <v>藤崎Ａ</v>
      </c>
      <c r="V24" s="169"/>
      <c r="W24" s="169"/>
      <c r="X24" s="170"/>
    </row>
    <row r="25" spans="1:24" ht="24.75" customHeight="1">
      <c r="A25" s="23" t="s">
        <v>120</v>
      </c>
      <c r="B25" s="98">
        <v>0.4166666666666667</v>
      </c>
      <c r="C25" s="98"/>
      <c r="D25" s="98"/>
      <c r="E25" s="98"/>
      <c r="F25" s="169" t="str">
        <f>A5</f>
        <v>香澄</v>
      </c>
      <c r="G25" s="169"/>
      <c r="H25" s="169"/>
      <c r="I25" s="169"/>
      <c r="J25" s="169" t="s">
        <v>169</v>
      </c>
      <c r="K25" s="169"/>
      <c r="L25" s="169"/>
      <c r="M25" s="169" t="str">
        <f>A8</f>
        <v>谷津Ｂ</v>
      </c>
      <c r="N25" s="169"/>
      <c r="O25" s="169"/>
      <c r="P25" s="170"/>
      <c r="Q25" s="171" t="str">
        <f>F24</f>
        <v>習MSSＢ</v>
      </c>
      <c r="R25" s="169"/>
      <c r="S25" s="169"/>
      <c r="T25" s="169"/>
      <c r="U25" s="169" t="str">
        <f>M24</f>
        <v>鷺沼Ａ</v>
      </c>
      <c r="V25" s="169"/>
      <c r="W25" s="169"/>
      <c r="X25" s="170"/>
    </row>
    <row r="26" spans="1:24" ht="24.75" customHeight="1">
      <c r="A26" s="23" t="s">
        <v>121</v>
      </c>
      <c r="B26" s="98">
        <v>0.4375</v>
      </c>
      <c r="C26" s="98"/>
      <c r="D26" s="98"/>
      <c r="E26" s="98"/>
      <c r="F26" s="169" t="str">
        <f>A7</f>
        <v>藤崎Ａ</v>
      </c>
      <c r="G26" s="169"/>
      <c r="H26" s="169"/>
      <c r="I26" s="169"/>
      <c r="J26" s="169" t="s">
        <v>173</v>
      </c>
      <c r="K26" s="169"/>
      <c r="L26" s="169"/>
      <c r="M26" s="169" t="str">
        <f>A9</f>
        <v>鷺沼Ａ</v>
      </c>
      <c r="N26" s="169"/>
      <c r="O26" s="169"/>
      <c r="P26" s="170"/>
      <c r="Q26" s="171" t="str">
        <f>F25</f>
        <v>香澄</v>
      </c>
      <c r="R26" s="169"/>
      <c r="S26" s="169"/>
      <c r="T26" s="169"/>
      <c r="U26" s="169" t="str">
        <f>M25</f>
        <v>谷津Ｂ</v>
      </c>
      <c r="V26" s="169"/>
      <c r="W26" s="169"/>
      <c r="X26" s="170"/>
    </row>
    <row r="27" spans="1:24" ht="24.75" customHeight="1" thickBot="1">
      <c r="A27" s="24" t="s">
        <v>122</v>
      </c>
      <c r="B27" s="166">
        <v>0.4583333333333333</v>
      </c>
      <c r="C27" s="166"/>
      <c r="D27" s="166"/>
      <c r="E27" s="166"/>
      <c r="F27" s="173" t="str">
        <f>A6</f>
        <v>習MSSＢ</v>
      </c>
      <c r="G27" s="173"/>
      <c r="H27" s="173"/>
      <c r="I27" s="173"/>
      <c r="J27" s="173" t="s">
        <v>174</v>
      </c>
      <c r="K27" s="173"/>
      <c r="L27" s="173"/>
      <c r="M27" s="173" t="str">
        <f>A8</f>
        <v>谷津Ｂ</v>
      </c>
      <c r="N27" s="173"/>
      <c r="O27" s="173"/>
      <c r="P27" s="174"/>
      <c r="Q27" s="175" t="str">
        <f>F26</f>
        <v>藤崎Ａ</v>
      </c>
      <c r="R27" s="173"/>
      <c r="S27" s="173"/>
      <c r="T27" s="173"/>
      <c r="U27" s="173" t="str">
        <f>M26</f>
        <v>鷺沼Ａ</v>
      </c>
      <c r="V27" s="173"/>
      <c r="W27" s="173"/>
      <c r="X27" s="174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56" t="s">
        <v>60</v>
      </c>
      <c r="B30" s="56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77" t="s">
        <v>126</v>
      </c>
      <c r="B31" s="79">
        <v>0.4791666666666667</v>
      </c>
      <c r="C31" s="79"/>
      <c r="D31" s="79"/>
      <c r="E31" s="80"/>
      <c r="F31" s="127" t="s">
        <v>42</v>
      </c>
      <c r="G31" s="127"/>
      <c r="H31" s="127"/>
      <c r="I31" s="109"/>
      <c r="J31" s="128" t="s">
        <v>33</v>
      </c>
      <c r="K31" s="129"/>
      <c r="L31" s="130"/>
      <c r="M31" s="127" t="s">
        <v>43</v>
      </c>
      <c r="N31" s="127"/>
      <c r="O31" s="127"/>
      <c r="P31" s="131"/>
      <c r="Q31" s="116" t="s">
        <v>37</v>
      </c>
      <c r="R31" s="117"/>
      <c r="S31" s="117"/>
      <c r="T31" s="117"/>
      <c r="U31" s="117"/>
      <c r="V31" s="117"/>
      <c r="W31" s="117"/>
      <c r="X31" s="118"/>
    </row>
    <row r="32" spans="1:24" ht="39.75" customHeight="1" thickBot="1">
      <c r="A32" s="78"/>
      <c r="B32" s="76"/>
      <c r="C32" s="76"/>
      <c r="D32" s="76"/>
      <c r="E32" s="55"/>
      <c r="F32" s="122" t="s">
        <v>52</v>
      </c>
      <c r="G32" s="122"/>
      <c r="H32" s="122"/>
      <c r="I32" s="123"/>
      <c r="J32" s="163" t="s">
        <v>175</v>
      </c>
      <c r="K32" s="164"/>
      <c r="L32" s="165"/>
      <c r="M32" s="124" t="s">
        <v>104</v>
      </c>
      <c r="N32" s="125"/>
      <c r="O32" s="125"/>
      <c r="P32" s="126"/>
      <c r="Q32" s="119"/>
      <c r="R32" s="120"/>
      <c r="S32" s="120"/>
      <c r="T32" s="120"/>
      <c r="U32" s="120"/>
      <c r="V32" s="120"/>
      <c r="W32" s="120"/>
      <c r="X32" s="121"/>
    </row>
    <row r="33" ht="24.75" customHeight="1"/>
  </sheetData>
  <sheetProtection/>
  <mergeCells count="92">
    <mergeCell ref="N9:P9"/>
    <mergeCell ref="J32:L32"/>
    <mergeCell ref="B5:D5"/>
    <mergeCell ref="E6:G6"/>
    <mergeCell ref="H7:J7"/>
    <mergeCell ref="K8:M8"/>
    <mergeCell ref="F22:P22"/>
    <mergeCell ref="B24:E24"/>
    <mergeCell ref="J16:L16"/>
    <mergeCell ref="F13:P13"/>
    <mergeCell ref="A1:X1"/>
    <mergeCell ref="A3:G3"/>
    <mergeCell ref="F12:L12"/>
    <mergeCell ref="F21:L21"/>
    <mergeCell ref="F18:I18"/>
    <mergeCell ref="J18:L18"/>
    <mergeCell ref="M18:P18"/>
    <mergeCell ref="Q18:T18"/>
    <mergeCell ref="J14:L14"/>
    <mergeCell ref="F16:I16"/>
    <mergeCell ref="A31:A32"/>
    <mergeCell ref="Q31:X32"/>
    <mergeCell ref="F31:I31"/>
    <mergeCell ref="M31:P31"/>
    <mergeCell ref="J31:L31"/>
    <mergeCell ref="F32:I32"/>
    <mergeCell ref="M32:P32"/>
    <mergeCell ref="B31:E32"/>
    <mergeCell ref="F23:I23"/>
    <mergeCell ref="J23:L23"/>
    <mergeCell ref="M23:P23"/>
    <mergeCell ref="Q27:T27"/>
    <mergeCell ref="F25:I25"/>
    <mergeCell ref="J25:L25"/>
    <mergeCell ref="M25:P25"/>
    <mergeCell ref="Q25:T25"/>
    <mergeCell ref="E4:G4"/>
    <mergeCell ref="H4:J4"/>
    <mergeCell ref="K4:M4"/>
    <mergeCell ref="N4:P4"/>
    <mergeCell ref="Q13:X13"/>
    <mergeCell ref="U14:X14"/>
    <mergeCell ref="B15:E15"/>
    <mergeCell ref="F15:I15"/>
    <mergeCell ref="J15:L15"/>
    <mergeCell ref="Q15:T15"/>
    <mergeCell ref="U15:X15"/>
    <mergeCell ref="B14:E14"/>
    <mergeCell ref="Q14:T14"/>
    <mergeCell ref="F14:I14"/>
    <mergeCell ref="U25:X25"/>
    <mergeCell ref="U26:X26"/>
    <mergeCell ref="U27:X27"/>
    <mergeCell ref="F26:I26"/>
    <mergeCell ref="J26:L26"/>
    <mergeCell ref="M26:P26"/>
    <mergeCell ref="Q26:T26"/>
    <mergeCell ref="F27:I27"/>
    <mergeCell ref="J27:L27"/>
    <mergeCell ref="M27:P27"/>
    <mergeCell ref="Q16:T16"/>
    <mergeCell ref="U16:X16"/>
    <mergeCell ref="U17:X17"/>
    <mergeCell ref="U23:X23"/>
    <mergeCell ref="Q22:X22"/>
    <mergeCell ref="U18:X18"/>
    <mergeCell ref="Q17:T17"/>
    <mergeCell ref="Q23:T23"/>
    <mergeCell ref="U24:X24"/>
    <mergeCell ref="F24:I24"/>
    <mergeCell ref="J24:L24"/>
    <mergeCell ref="M24:P24"/>
    <mergeCell ref="Q24:T24"/>
    <mergeCell ref="B4:D4"/>
    <mergeCell ref="B18:E18"/>
    <mergeCell ref="A30:B30"/>
    <mergeCell ref="B12:E12"/>
    <mergeCell ref="B21:E21"/>
    <mergeCell ref="B25:E25"/>
    <mergeCell ref="B26:E26"/>
    <mergeCell ref="B27:E27"/>
    <mergeCell ref="B22:E22"/>
    <mergeCell ref="B23:E23"/>
    <mergeCell ref="B13:E13"/>
    <mergeCell ref="B17:E17"/>
    <mergeCell ref="B16:E16"/>
    <mergeCell ref="M14:P14"/>
    <mergeCell ref="M15:P15"/>
    <mergeCell ref="M17:P17"/>
    <mergeCell ref="F17:I17"/>
    <mergeCell ref="J17:L17"/>
    <mergeCell ref="M16:P16"/>
  </mergeCells>
  <printOptions horizontalCentered="1"/>
  <pageMargins left="0.1968503937007874" right="0.1968503937007874" top="0.5905511811023623" bottom="0.62992125984251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35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ht="24.75" customHeight="1"/>
    <row r="3" spans="1:7" ht="24.75" customHeight="1" thickBot="1">
      <c r="A3" s="132" t="s">
        <v>176</v>
      </c>
      <c r="B3" s="132"/>
      <c r="C3" s="132"/>
      <c r="D3" s="132"/>
      <c r="E3" s="132"/>
      <c r="F3" s="132"/>
      <c r="G3" s="132"/>
    </row>
    <row r="4" spans="1:24" s="9" customFormat="1" ht="24.75" customHeight="1">
      <c r="A4" s="32" t="s">
        <v>44</v>
      </c>
      <c r="B4" s="136" t="str">
        <f>A5</f>
        <v>向山Ａ</v>
      </c>
      <c r="C4" s="137"/>
      <c r="D4" s="138"/>
      <c r="E4" s="136" t="str">
        <f>A6</f>
        <v>藤崎Ｄ</v>
      </c>
      <c r="F4" s="137"/>
      <c r="G4" s="137"/>
      <c r="H4" s="139" t="str">
        <f>A7</f>
        <v>谷津Ｃ</v>
      </c>
      <c r="I4" s="140"/>
      <c r="J4" s="141"/>
      <c r="K4" s="139" t="str">
        <f>A8</f>
        <v>秋津</v>
      </c>
      <c r="L4" s="140"/>
      <c r="M4" s="141"/>
      <c r="N4" s="139" t="str">
        <f>A9</f>
        <v>大久保Ａ</v>
      </c>
      <c r="O4" s="140"/>
      <c r="P4" s="140"/>
      <c r="Q4" s="19" t="s">
        <v>0</v>
      </c>
      <c r="R4" s="25" t="s">
        <v>27</v>
      </c>
      <c r="S4" s="25" t="s">
        <v>28</v>
      </c>
      <c r="T4" s="25" t="s">
        <v>29</v>
      </c>
      <c r="U4" s="25" t="s">
        <v>107</v>
      </c>
      <c r="V4" s="25" t="s">
        <v>1</v>
      </c>
      <c r="W4" s="25" t="s">
        <v>2</v>
      </c>
      <c r="X4" s="26" t="s">
        <v>3</v>
      </c>
    </row>
    <row r="5" spans="1:24" ht="30" customHeight="1">
      <c r="A5" s="27" t="s">
        <v>48</v>
      </c>
      <c r="B5" s="144"/>
      <c r="C5" s="145"/>
      <c r="D5" s="146"/>
      <c r="E5" s="36">
        <v>0</v>
      </c>
      <c r="F5" s="37" t="s">
        <v>147</v>
      </c>
      <c r="G5" s="38">
        <v>4</v>
      </c>
      <c r="H5" s="36">
        <v>0</v>
      </c>
      <c r="I5" s="37" t="s">
        <v>147</v>
      </c>
      <c r="J5" s="39">
        <v>6</v>
      </c>
      <c r="K5" s="36">
        <v>0</v>
      </c>
      <c r="L5" s="37" t="s">
        <v>145</v>
      </c>
      <c r="M5" s="39">
        <v>1</v>
      </c>
      <c r="N5" s="36">
        <v>0</v>
      </c>
      <c r="O5" s="37" t="s">
        <v>145</v>
      </c>
      <c r="P5" s="38">
        <v>7</v>
      </c>
      <c r="Q5" s="49">
        <f>R5*3+S5*1</f>
        <v>0</v>
      </c>
      <c r="R5" s="50">
        <f>COUNTIF(B5:P5,"○")</f>
        <v>0</v>
      </c>
      <c r="S5" s="50">
        <f>COUNTIF(B5:P5,"△")</f>
        <v>0</v>
      </c>
      <c r="T5" s="50">
        <f>COUNTIF(B5:P5,"●")</f>
        <v>4</v>
      </c>
      <c r="U5" s="66">
        <f>V5-W5</f>
        <v>-18</v>
      </c>
      <c r="V5" s="51">
        <f>B5+E5+H5+K5+N5</f>
        <v>0</v>
      </c>
      <c r="W5" s="51">
        <f>D5+G5+J5+M5+P5</f>
        <v>18</v>
      </c>
      <c r="X5" s="57">
        <v>5</v>
      </c>
    </row>
    <row r="6" spans="1:24" ht="30" customHeight="1">
      <c r="A6" s="28" t="s">
        <v>55</v>
      </c>
      <c r="B6" s="42">
        <f>G5</f>
        <v>4</v>
      </c>
      <c r="C6" s="37" t="s">
        <v>143</v>
      </c>
      <c r="D6" s="42">
        <f>E5</f>
        <v>0</v>
      </c>
      <c r="E6" s="144"/>
      <c r="F6" s="145"/>
      <c r="G6" s="146"/>
      <c r="H6" s="40">
        <v>0</v>
      </c>
      <c r="I6" s="37" t="s">
        <v>144</v>
      </c>
      <c r="J6" s="41">
        <v>4</v>
      </c>
      <c r="K6" s="40">
        <v>1</v>
      </c>
      <c r="L6" s="37" t="s">
        <v>141</v>
      </c>
      <c r="M6" s="41">
        <v>0</v>
      </c>
      <c r="N6" s="40">
        <v>0</v>
      </c>
      <c r="O6" s="37" t="s">
        <v>147</v>
      </c>
      <c r="P6" s="42">
        <v>7</v>
      </c>
      <c r="Q6" s="49">
        <f>R6*3+S6*1</f>
        <v>6</v>
      </c>
      <c r="R6" s="50">
        <f>COUNTIF(B6:P6,"○")</f>
        <v>2</v>
      </c>
      <c r="S6" s="50">
        <f>COUNTIF(B6:P6,"△")</f>
        <v>0</v>
      </c>
      <c r="T6" s="50">
        <f>COUNTIF(B6:P6,"●")</f>
        <v>2</v>
      </c>
      <c r="U6" s="66">
        <f>V6-W6</f>
        <v>-6</v>
      </c>
      <c r="V6" s="51">
        <f>B6+E6+H6+K6+N6</f>
        <v>5</v>
      </c>
      <c r="W6" s="51">
        <f>D6+G6+J6+M6+P6</f>
        <v>11</v>
      </c>
      <c r="X6" s="58">
        <v>3</v>
      </c>
    </row>
    <row r="7" spans="1:24" ht="30" customHeight="1">
      <c r="A7" s="29" t="s">
        <v>56</v>
      </c>
      <c r="B7" s="61">
        <f>J5</f>
        <v>6</v>
      </c>
      <c r="C7" s="37" t="s">
        <v>143</v>
      </c>
      <c r="D7" s="61">
        <f>H5</f>
        <v>0</v>
      </c>
      <c r="E7" s="43">
        <f>J6</f>
        <v>4</v>
      </c>
      <c r="F7" s="37" t="s">
        <v>141</v>
      </c>
      <c r="G7" s="44">
        <f>H6</f>
        <v>0</v>
      </c>
      <c r="H7" s="144"/>
      <c r="I7" s="145"/>
      <c r="J7" s="146"/>
      <c r="K7" s="43">
        <v>3</v>
      </c>
      <c r="L7" s="37" t="s">
        <v>141</v>
      </c>
      <c r="M7" s="69">
        <v>1</v>
      </c>
      <c r="N7" s="43">
        <v>0</v>
      </c>
      <c r="O7" s="37" t="s">
        <v>145</v>
      </c>
      <c r="P7" s="44">
        <v>1</v>
      </c>
      <c r="Q7" s="49">
        <f>R7*3+S7*1</f>
        <v>9</v>
      </c>
      <c r="R7" s="50">
        <f>COUNTIF(B7:P7,"○")</f>
        <v>3</v>
      </c>
      <c r="S7" s="50">
        <f>COUNTIF(B7:P7,"△")</f>
        <v>0</v>
      </c>
      <c r="T7" s="50">
        <f>COUNTIF(B7:P7,"●")</f>
        <v>1</v>
      </c>
      <c r="U7" s="66">
        <f>V7-W7</f>
        <v>11</v>
      </c>
      <c r="V7" s="51">
        <f>B7+E7+H7+K7+N7</f>
        <v>13</v>
      </c>
      <c r="W7" s="51">
        <f>D7+G7+J7+M7+P7</f>
        <v>2</v>
      </c>
      <c r="X7" s="59">
        <v>2</v>
      </c>
    </row>
    <row r="8" spans="1:24" ht="30" customHeight="1">
      <c r="A8" s="28" t="s">
        <v>4</v>
      </c>
      <c r="B8" s="40">
        <f>M5</f>
        <v>1</v>
      </c>
      <c r="C8" s="37" t="s">
        <v>143</v>
      </c>
      <c r="D8" s="41">
        <f>K5</f>
        <v>0</v>
      </c>
      <c r="E8" s="61">
        <f>M6</f>
        <v>0</v>
      </c>
      <c r="F8" s="37" t="s">
        <v>144</v>
      </c>
      <c r="G8" s="61">
        <f>K6</f>
        <v>1</v>
      </c>
      <c r="H8" s="40">
        <f>M7</f>
        <v>1</v>
      </c>
      <c r="I8" s="37" t="s">
        <v>144</v>
      </c>
      <c r="J8" s="41">
        <f>K7</f>
        <v>3</v>
      </c>
      <c r="K8" s="153"/>
      <c r="L8" s="154"/>
      <c r="M8" s="155"/>
      <c r="N8" s="43">
        <v>1</v>
      </c>
      <c r="O8" s="37" t="s">
        <v>145</v>
      </c>
      <c r="P8" s="44">
        <v>8</v>
      </c>
      <c r="Q8" s="49">
        <f>R8*3+S8*1</f>
        <v>3</v>
      </c>
      <c r="R8" s="50">
        <f>COUNTIF(B8:P8,"○")</f>
        <v>1</v>
      </c>
      <c r="S8" s="50">
        <f>COUNTIF(B8:P8,"△")</f>
        <v>0</v>
      </c>
      <c r="T8" s="50">
        <f>COUNTIF(B8:P8,"●")</f>
        <v>3</v>
      </c>
      <c r="U8" s="66">
        <f>V8-W8</f>
        <v>-9</v>
      </c>
      <c r="V8" s="51">
        <f>B8+E8+H8+K8+N8</f>
        <v>3</v>
      </c>
      <c r="W8" s="51">
        <f>D8+G8+J8+M8+P8</f>
        <v>12</v>
      </c>
      <c r="X8" s="58">
        <v>4</v>
      </c>
    </row>
    <row r="9" spans="1:24" ht="30" customHeight="1" thickBot="1">
      <c r="A9" s="30" t="s">
        <v>104</v>
      </c>
      <c r="B9" s="68">
        <f>P5</f>
        <v>7</v>
      </c>
      <c r="C9" s="46" t="s">
        <v>143</v>
      </c>
      <c r="D9" s="65">
        <f>N5</f>
        <v>0</v>
      </c>
      <c r="E9" s="63">
        <f>P6</f>
        <v>7</v>
      </c>
      <c r="F9" s="46" t="s">
        <v>143</v>
      </c>
      <c r="G9" s="64">
        <f>N6</f>
        <v>0</v>
      </c>
      <c r="H9" s="74">
        <f>P7</f>
        <v>1</v>
      </c>
      <c r="I9" s="46" t="s">
        <v>141</v>
      </c>
      <c r="J9" s="75">
        <f>N7</f>
        <v>0</v>
      </c>
      <c r="K9" s="74">
        <f>P8</f>
        <v>8</v>
      </c>
      <c r="L9" s="46" t="s">
        <v>143</v>
      </c>
      <c r="M9" s="75">
        <f>N8</f>
        <v>1</v>
      </c>
      <c r="N9" s="176"/>
      <c r="O9" s="177"/>
      <c r="P9" s="178"/>
      <c r="Q9" s="52">
        <f>R9*3+S9*1</f>
        <v>12</v>
      </c>
      <c r="R9" s="53">
        <f>COUNTIF(B9:P9,"○")</f>
        <v>4</v>
      </c>
      <c r="S9" s="53">
        <f>COUNTIF(B9:P9,"△")</f>
        <v>0</v>
      </c>
      <c r="T9" s="53">
        <f>COUNTIF(B9:P9,"●")</f>
        <v>0</v>
      </c>
      <c r="U9" s="67">
        <f>V9-W9</f>
        <v>22</v>
      </c>
      <c r="V9" s="54">
        <f>B9+E9+H9+K9+N9</f>
        <v>23</v>
      </c>
      <c r="W9" s="54">
        <f>D9+G9+J9+M9+P9</f>
        <v>1</v>
      </c>
      <c r="X9" s="60">
        <v>1</v>
      </c>
    </row>
    <row r="10" ht="19.5" customHeight="1"/>
    <row r="11" ht="19.5" customHeight="1"/>
    <row r="12" spans="1:24" s="13" customFormat="1" ht="24.75" customHeight="1" thickBot="1">
      <c r="A12" s="13" t="s">
        <v>35</v>
      </c>
      <c r="B12" s="101">
        <v>41349</v>
      </c>
      <c r="C12" s="101"/>
      <c r="D12" s="101"/>
      <c r="E12" s="101"/>
      <c r="F12" s="102" t="s">
        <v>124</v>
      </c>
      <c r="G12" s="102"/>
      <c r="H12" s="102"/>
      <c r="I12" s="102"/>
      <c r="J12" s="102"/>
      <c r="K12" s="102"/>
      <c r="L12" s="10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3" customFormat="1" ht="24.75" customHeight="1" thickBot="1">
      <c r="A13" s="34" t="s">
        <v>30</v>
      </c>
      <c r="B13" s="106" t="s">
        <v>31</v>
      </c>
      <c r="C13" s="106"/>
      <c r="D13" s="106"/>
      <c r="E13" s="106"/>
      <c r="F13" s="106" t="s">
        <v>32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14"/>
      <c r="Q13" s="115" t="s">
        <v>18</v>
      </c>
      <c r="R13" s="106"/>
      <c r="S13" s="106"/>
      <c r="T13" s="106"/>
      <c r="U13" s="106"/>
      <c r="V13" s="106"/>
      <c r="W13" s="106"/>
      <c r="X13" s="114"/>
    </row>
    <row r="14" spans="1:24" ht="24.75" customHeight="1">
      <c r="A14" s="16" t="s">
        <v>108</v>
      </c>
      <c r="B14" s="100">
        <v>0.5416666666666666</v>
      </c>
      <c r="C14" s="100"/>
      <c r="D14" s="100"/>
      <c r="E14" s="100"/>
      <c r="F14" s="167" t="str">
        <f>A5</f>
        <v>向山Ａ</v>
      </c>
      <c r="G14" s="167"/>
      <c r="H14" s="167"/>
      <c r="I14" s="167"/>
      <c r="J14" s="167" t="s">
        <v>177</v>
      </c>
      <c r="K14" s="167"/>
      <c r="L14" s="167"/>
      <c r="M14" s="167" t="str">
        <f>A6</f>
        <v>藤崎Ｄ</v>
      </c>
      <c r="N14" s="167"/>
      <c r="O14" s="167"/>
      <c r="P14" s="168"/>
      <c r="Q14" s="172" t="str">
        <f>F18</f>
        <v>秋津</v>
      </c>
      <c r="R14" s="167"/>
      <c r="S14" s="167"/>
      <c r="T14" s="167"/>
      <c r="U14" s="167" t="str">
        <f>M18</f>
        <v>大久保Ａ</v>
      </c>
      <c r="V14" s="167"/>
      <c r="W14" s="167"/>
      <c r="X14" s="168"/>
    </row>
    <row r="15" spans="1:24" ht="24.75" customHeight="1">
      <c r="A15" s="23" t="s">
        <v>109</v>
      </c>
      <c r="B15" s="98">
        <v>0.5625</v>
      </c>
      <c r="C15" s="98"/>
      <c r="D15" s="98"/>
      <c r="E15" s="98"/>
      <c r="F15" s="169" t="str">
        <f>A7</f>
        <v>谷津Ｃ</v>
      </c>
      <c r="G15" s="169"/>
      <c r="H15" s="169"/>
      <c r="I15" s="169"/>
      <c r="J15" s="169" t="s">
        <v>163</v>
      </c>
      <c r="K15" s="169"/>
      <c r="L15" s="169"/>
      <c r="M15" s="169" t="str">
        <f>A8</f>
        <v>秋津</v>
      </c>
      <c r="N15" s="169"/>
      <c r="O15" s="169"/>
      <c r="P15" s="170"/>
      <c r="Q15" s="171" t="str">
        <f>F14</f>
        <v>向山Ａ</v>
      </c>
      <c r="R15" s="169"/>
      <c r="S15" s="169"/>
      <c r="T15" s="169"/>
      <c r="U15" s="169" t="str">
        <f>M14</f>
        <v>藤崎Ｄ</v>
      </c>
      <c r="V15" s="169"/>
      <c r="W15" s="169"/>
      <c r="X15" s="170"/>
    </row>
    <row r="16" spans="1:24" ht="24.75" customHeight="1">
      <c r="A16" s="23" t="s">
        <v>110</v>
      </c>
      <c r="B16" s="98">
        <v>0.5833333333333334</v>
      </c>
      <c r="C16" s="98"/>
      <c r="D16" s="98"/>
      <c r="E16" s="98"/>
      <c r="F16" s="169" t="str">
        <f>A5</f>
        <v>向山Ａ</v>
      </c>
      <c r="G16" s="169"/>
      <c r="H16" s="169"/>
      <c r="I16" s="169"/>
      <c r="J16" s="169" t="s">
        <v>178</v>
      </c>
      <c r="K16" s="169"/>
      <c r="L16" s="169"/>
      <c r="M16" s="169" t="str">
        <f>A9</f>
        <v>大久保Ａ</v>
      </c>
      <c r="N16" s="169"/>
      <c r="O16" s="169"/>
      <c r="P16" s="170"/>
      <c r="Q16" s="171" t="str">
        <f>F15</f>
        <v>谷津Ｃ</v>
      </c>
      <c r="R16" s="169"/>
      <c r="S16" s="169"/>
      <c r="T16" s="169"/>
      <c r="U16" s="169" t="str">
        <f>M15</f>
        <v>秋津</v>
      </c>
      <c r="V16" s="169"/>
      <c r="W16" s="169"/>
      <c r="X16" s="170"/>
    </row>
    <row r="17" spans="1:24" ht="24.75" customHeight="1">
      <c r="A17" s="23" t="s">
        <v>111</v>
      </c>
      <c r="B17" s="98">
        <v>0.6041666666666666</v>
      </c>
      <c r="C17" s="98"/>
      <c r="D17" s="98"/>
      <c r="E17" s="98"/>
      <c r="F17" s="169" t="str">
        <f>A6</f>
        <v>藤崎Ｄ</v>
      </c>
      <c r="G17" s="169"/>
      <c r="H17" s="169"/>
      <c r="I17" s="169"/>
      <c r="J17" s="169" t="s">
        <v>177</v>
      </c>
      <c r="K17" s="169"/>
      <c r="L17" s="169"/>
      <c r="M17" s="169" t="str">
        <f>A7</f>
        <v>谷津Ｃ</v>
      </c>
      <c r="N17" s="169"/>
      <c r="O17" s="169"/>
      <c r="P17" s="170"/>
      <c r="Q17" s="171" t="str">
        <f>F16</f>
        <v>向山Ａ</v>
      </c>
      <c r="R17" s="169"/>
      <c r="S17" s="169"/>
      <c r="T17" s="169"/>
      <c r="U17" s="169" t="str">
        <f>M16</f>
        <v>大久保Ａ</v>
      </c>
      <c r="V17" s="169"/>
      <c r="W17" s="169"/>
      <c r="X17" s="170"/>
    </row>
    <row r="18" spans="1:24" ht="24.75" customHeight="1" thickBot="1">
      <c r="A18" s="24" t="s">
        <v>112</v>
      </c>
      <c r="B18" s="166">
        <v>0.625</v>
      </c>
      <c r="C18" s="166"/>
      <c r="D18" s="166"/>
      <c r="E18" s="166"/>
      <c r="F18" s="173" t="str">
        <f>A8</f>
        <v>秋津</v>
      </c>
      <c r="G18" s="173"/>
      <c r="H18" s="173"/>
      <c r="I18" s="173"/>
      <c r="J18" s="173" t="s">
        <v>179</v>
      </c>
      <c r="K18" s="173"/>
      <c r="L18" s="173"/>
      <c r="M18" s="173" t="str">
        <f>A9</f>
        <v>大久保Ａ</v>
      </c>
      <c r="N18" s="173"/>
      <c r="O18" s="173"/>
      <c r="P18" s="174"/>
      <c r="Q18" s="175" t="str">
        <f>F17</f>
        <v>藤崎Ｄ</v>
      </c>
      <c r="R18" s="173"/>
      <c r="S18" s="173"/>
      <c r="T18" s="173"/>
      <c r="U18" s="173" t="str">
        <f>M17</f>
        <v>谷津Ｃ</v>
      </c>
      <c r="V18" s="173"/>
      <c r="W18" s="173"/>
      <c r="X18" s="174"/>
    </row>
    <row r="19" ht="19.5" customHeight="1"/>
    <row r="20" ht="19.5" customHeight="1"/>
    <row r="21" spans="1:24" s="4" customFormat="1" ht="24.75" customHeight="1" thickBot="1">
      <c r="A21" s="13" t="s">
        <v>36</v>
      </c>
      <c r="B21" s="101">
        <v>41350</v>
      </c>
      <c r="C21" s="101"/>
      <c r="D21" s="101"/>
      <c r="E21" s="101"/>
      <c r="F21" s="102" t="s">
        <v>133</v>
      </c>
      <c r="G21" s="102"/>
      <c r="H21" s="102"/>
      <c r="I21" s="102"/>
      <c r="J21" s="102"/>
      <c r="K21" s="102"/>
      <c r="L21" s="10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34" t="s">
        <v>30</v>
      </c>
      <c r="B22" s="106" t="s">
        <v>31</v>
      </c>
      <c r="C22" s="106"/>
      <c r="D22" s="106"/>
      <c r="E22" s="106"/>
      <c r="F22" s="106" t="s">
        <v>32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14"/>
      <c r="Q22" s="115" t="s">
        <v>18</v>
      </c>
      <c r="R22" s="106"/>
      <c r="S22" s="106"/>
      <c r="T22" s="106"/>
      <c r="U22" s="106"/>
      <c r="V22" s="106"/>
      <c r="W22" s="106"/>
      <c r="X22" s="114"/>
    </row>
    <row r="23" spans="1:24" ht="24.75" customHeight="1">
      <c r="A23" s="16" t="s">
        <v>113</v>
      </c>
      <c r="B23" s="100">
        <v>0.375</v>
      </c>
      <c r="C23" s="100"/>
      <c r="D23" s="100"/>
      <c r="E23" s="100"/>
      <c r="F23" s="167" t="str">
        <f>A5</f>
        <v>向山Ａ</v>
      </c>
      <c r="G23" s="167"/>
      <c r="H23" s="167"/>
      <c r="I23" s="167"/>
      <c r="J23" s="167" t="s">
        <v>150</v>
      </c>
      <c r="K23" s="167"/>
      <c r="L23" s="167"/>
      <c r="M23" s="167" t="str">
        <f>A7</f>
        <v>谷津Ｃ</v>
      </c>
      <c r="N23" s="167"/>
      <c r="O23" s="167"/>
      <c r="P23" s="168"/>
      <c r="Q23" s="172" t="str">
        <f>F27</f>
        <v>藤崎Ｄ</v>
      </c>
      <c r="R23" s="167"/>
      <c r="S23" s="167"/>
      <c r="T23" s="167"/>
      <c r="U23" s="167" t="str">
        <f>M27</f>
        <v>秋津</v>
      </c>
      <c r="V23" s="167"/>
      <c r="W23" s="167"/>
      <c r="X23" s="168"/>
    </row>
    <row r="24" spans="1:24" ht="24.75" customHeight="1">
      <c r="A24" s="23" t="s">
        <v>114</v>
      </c>
      <c r="B24" s="98">
        <v>0.3958333333333333</v>
      </c>
      <c r="C24" s="98"/>
      <c r="D24" s="98"/>
      <c r="E24" s="98"/>
      <c r="F24" s="169" t="str">
        <f>A6</f>
        <v>藤崎Ｄ</v>
      </c>
      <c r="G24" s="169"/>
      <c r="H24" s="169"/>
      <c r="I24" s="169"/>
      <c r="J24" s="169" t="s">
        <v>178</v>
      </c>
      <c r="K24" s="169"/>
      <c r="L24" s="169"/>
      <c r="M24" s="169" t="str">
        <f>A9</f>
        <v>大久保Ａ</v>
      </c>
      <c r="N24" s="169"/>
      <c r="O24" s="169"/>
      <c r="P24" s="170"/>
      <c r="Q24" s="171" t="str">
        <f>F23</f>
        <v>向山Ａ</v>
      </c>
      <c r="R24" s="169"/>
      <c r="S24" s="169"/>
      <c r="T24" s="169"/>
      <c r="U24" s="169" t="str">
        <f>M23</f>
        <v>谷津Ｃ</v>
      </c>
      <c r="V24" s="169"/>
      <c r="W24" s="169"/>
      <c r="X24" s="170"/>
    </row>
    <row r="25" spans="1:24" ht="24.75" customHeight="1">
      <c r="A25" s="23" t="s">
        <v>115</v>
      </c>
      <c r="B25" s="98">
        <v>0.4166666666666667</v>
      </c>
      <c r="C25" s="98"/>
      <c r="D25" s="98"/>
      <c r="E25" s="98"/>
      <c r="F25" s="169" t="str">
        <f>A5</f>
        <v>向山Ａ</v>
      </c>
      <c r="G25" s="169"/>
      <c r="H25" s="169"/>
      <c r="I25" s="169"/>
      <c r="J25" s="169" t="s">
        <v>161</v>
      </c>
      <c r="K25" s="169"/>
      <c r="L25" s="169"/>
      <c r="M25" s="169" t="str">
        <f>A8</f>
        <v>秋津</v>
      </c>
      <c r="N25" s="169"/>
      <c r="O25" s="169"/>
      <c r="P25" s="170"/>
      <c r="Q25" s="171" t="str">
        <f>F24</f>
        <v>藤崎Ｄ</v>
      </c>
      <c r="R25" s="169"/>
      <c r="S25" s="169"/>
      <c r="T25" s="169"/>
      <c r="U25" s="169" t="str">
        <f>M24</f>
        <v>大久保Ａ</v>
      </c>
      <c r="V25" s="169"/>
      <c r="W25" s="169"/>
      <c r="X25" s="170"/>
    </row>
    <row r="26" spans="1:24" ht="24.75" customHeight="1">
      <c r="A26" s="23" t="s">
        <v>116</v>
      </c>
      <c r="B26" s="98">
        <v>0.4375</v>
      </c>
      <c r="C26" s="98"/>
      <c r="D26" s="98"/>
      <c r="E26" s="98"/>
      <c r="F26" s="169" t="str">
        <f>A7</f>
        <v>谷津Ｃ</v>
      </c>
      <c r="G26" s="169"/>
      <c r="H26" s="169"/>
      <c r="I26" s="169"/>
      <c r="J26" s="169" t="s">
        <v>161</v>
      </c>
      <c r="K26" s="169"/>
      <c r="L26" s="169"/>
      <c r="M26" s="169" t="str">
        <f>A9</f>
        <v>大久保Ａ</v>
      </c>
      <c r="N26" s="169"/>
      <c r="O26" s="169"/>
      <c r="P26" s="170"/>
      <c r="Q26" s="171" t="str">
        <f>F25</f>
        <v>向山Ａ</v>
      </c>
      <c r="R26" s="169"/>
      <c r="S26" s="169"/>
      <c r="T26" s="169"/>
      <c r="U26" s="169" t="str">
        <f>M25</f>
        <v>秋津</v>
      </c>
      <c r="V26" s="169"/>
      <c r="W26" s="169"/>
      <c r="X26" s="170"/>
    </row>
    <row r="27" spans="1:24" ht="24.75" customHeight="1" thickBot="1">
      <c r="A27" s="24" t="s">
        <v>117</v>
      </c>
      <c r="B27" s="166">
        <v>0.4583333333333333</v>
      </c>
      <c r="C27" s="166"/>
      <c r="D27" s="166"/>
      <c r="E27" s="166"/>
      <c r="F27" s="173" t="str">
        <f>A6</f>
        <v>藤崎Ｄ</v>
      </c>
      <c r="G27" s="173"/>
      <c r="H27" s="173"/>
      <c r="I27" s="173"/>
      <c r="J27" s="173" t="s">
        <v>168</v>
      </c>
      <c r="K27" s="173"/>
      <c r="L27" s="173"/>
      <c r="M27" s="173" t="str">
        <f>A8</f>
        <v>秋津</v>
      </c>
      <c r="N27" s="173"/>
      <c r="O27" s="173"/>
      <c r="P27" s="174"/>
      <c r="Q27" s="175" t="str">
        <f>F26</f>
        <v>谷津Ｃ</v>
      </c>
      <c r="R27" s="173"/>
      <c r="S27" s="173"/>
      <c r="T27" s="173"/>
      <c r="U27" s="173" t="str">
        <f>M26</f>
        <v>大久保Ａ</v>
      </c>
      <c r="V27" s="173"/>
      <c r="W27" s="173"/>
      <c r="X27" s="174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56" t="s">
        <v>61</v>
      </c>
      <c r="B30" s="56"/>
      <c r="C30" s="5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77" t="s">
        <v>127</v>
      </c>
      <c r="B31" s="79">
        <v>0.4791666666666667</v>
      </c>
      <c r="C31" s="79"/>
      <c r="D31" s="79"/>
      <c r="E31" s="80"/>
      <c r="F31" s="127" t="s">
        <v>139</v>
      </c>
      <c r="G31" s="127"/>
      <c r="H31" s="127"/>
      <c r="I31" s="109"/>
      <c r="J31" s="128" t="s">
        <v>33</v>
      </c>
      <c r="K31" s="129"/>
      <c r="L31" s="130"/>
      <c r="M31" s="127" t="s">
        <v>41</v>
      </c>
      <c r="N31" s="127"/>
      <c r="O31" s="127"/>
      <c r="P31" s="131"/>
      <c r="Q31" s="116" t="s">
        <v>37</v>
      </c>
      <c r="R31" s="117"/>
      <c r="S31" s="117"/>
      <c r="T31" s="117"/>
      <c r="U31" s="117"/>
      <c r="V31" s="117"/>
      <c r="W31" s="117"/>
      <c r="X31" s="118"/>
    </row>
    <row r="32" spans="1:24" ht="39.75" customHeight="1" thickBot="1">
      <c r="A32" s="78"/>
      <c r="B32" s="76"/>
      <c r="C32" s="76"/>
      <c r="D32" s="76"/>
      <c r="E32" s="55"/>
      <c r="F32" s="125" t="s">
        <v>103</v>
      </c>
      <c r="G32" s="125"/>
      <c r="H32" s="125"/>
      <c r="I32" s="190"/>
      <c r="J32" s="163" t="s">
        <v>180</v>
      </c>
      <c r="K32" s="164"/>
      <c r="L32" s="165"/>
      <c r="M32" s="191" t="s">
        <v>56</v>
      </c>
      <c r="N32" s="122"/>
      <c r="O32" s="122"/>
      <c r="P32" s="192"/>
      <c r="Q32" s="119"/>
      <c r="R32" s="120"/>
      <c r="S32" s="120"/>
      <c r="T32" s="120"/>
      <c r="U32" s="120"/>
      <c r="V32" s="120"/>
      <c r="W32" s="120"/>
      <c r="X32" s="121"/>
    </row>
    <row r="33" ht="24.75" customHeight="1"/>
  </sheetData>
  <sheetProtection/>
  <mergeCells count="92">
    <mergeCell ref="N9:P9"/>
    <mergeCell ref="J32:L32"/>
    <mergeCell ref="B5:D5"/>
    <mergeCell ref="E6:G6"/>
    <mergeCell ref="H7:J7"/>
    <mergeCell ref="K8:M8"/>
    <mergeCell ref="B26:E26"/>
    <mergeCell ref="M25:P25"/>
    <mergeCell ref="B23:E23"/>
    <mergeCell ref="B24:E24"/>
    <mergeCell ref="A1:X1"/>
    <mergeCell ref="A3:G3"/>
    <mergeCell ref="F12:L12"/>
    <mergeCell ref="F21:L21"/>
    <mergeCell ref="B12:E12"/>
    <mergeCell ref="Q14:T14"/>
    <mergeCell ref="B21:E21"/>
    <mergeCell ref="J14:L14"/>
    <mergeCell ref="M14:P14"/>
    <mergeCell ref="F13:P13"/>
    <mergeCell ref="U25:X25"/>
    <mergeCell ref="U26:X26"/>
    <mergeCell ref="B25:E25"/>
    <mergeCell ref="Q25:T25"/>
    <mergeCell ref="F26:I26"/>
    <mergeCell ref="J26:L26"/>
    <mergeCell ref="M26:P26"/>
    <mergeCell ref="Q26:T26"/>
    <mergeCell ref="F25:I25"/>
    <mergeCell ref="J25:L25"/>
    <mergeCell ref="Q27:T27"/>
    <mergeCell ref="B31:E32"/>
    <mergeCell ref="Q31:X32"/>
    <mergeCell ref="F32:I32"/>
    <mergeCell ref="M32:P32"/>
    <mergeCell ref="U27:X27"/>
    <mergeCell ref="A30:C30"/>
    <mergeCell ref="F27:I27"/>
    <mergeCell ref="J27:L27"/>
    <mergeCell ref="M27:P27"/>
    <mergeCell ref="Q13:X13"/>
    <mergeCell ref="U14:X14"/>
    <mergeCell ref="U15:X15"/>
    <mergeCell ref="J15:L15"/>
    <mergeCell ref="M15:P15"/>
    <mergeCell ref="Q15:T15"/>
    <mergeCell ref="F14:I14"/>
    <mergeCell ref="F15:I15"/>
    <mergeCell ref="B13:E13"/>
    <mergeCell ref="B18:E18"/>
    <mergeCell ref="B17:E17"/>
    <mergeCell ref="B14:E14"/>
    <mergeCell ref="M17:P17"/>
    <mergeCell ref="Q17:T17"/>
    <mergeCell ref="N4:P4"/>
    <mergeCell ref="B22:E22"/>
    <mergeCell ref="B4:D4"/>
    <mergeCell ref="E4:G4"/>
    <mergeCell ref="H4:J4"/>
    <mergeCell ref="K4:M4"/>
    <mergeCell ref="M16:P16"/>
    <mergeCell ref="B15:E15"/>
    <mergeCell ref="B16:E16"/>
    <mergeCell ref="F16:I16"/>
    <mergeCell ref="J16:L16"/>
    <mergeCell ref="F17:I17"/>
    <mergeCell ref="J17:L17"/>
    <mergeCell ref="F22:P22"/>
    <mergeCell ref="Q22:X22"/>
    <mergeCell ref="F18:I18"/>
    <mergeCell ref="J18:L18"/>
    <mergeCell ref="M18:P18"/>
    <mergeCell ref="Q18:T18"/>
    <mergeCell ref="U24:X24"/>
    <mergeCell ref="U16:X16"/>
    <mergeCell ref="Q16:T16"/>
    <mergeCell ref="U18:X18"/>
    <mergeCell ref="U17:X17"/>
    <mergeCell ref="M31:P31"/>
    <mergeCell ref="U23:X23"/>
    <mergeCell ref="F24:I24"/>
    <mergeCell ref="J24:L24"/>
    <mergeCell ref="M24:P24"/>
    <mergeCell ref="Q24:T24"/>
    <mergeCell ref="F23:I23"/>
    <mergeCell ref="J23:L23"/>
    <mergeCell ref="M23:P23"/>
    <mergeCell ref="Q23:T23"/>
    <mergeCell ref="A31:A32"/>
    <mergeCell ref="B27:E27"/>
    <mergeCell ref="F31:I31"/>
    <mergeCell ref="J31:L31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大島　幸浩</cp:lastModifiedBy>
  <cp:lastPrinted>2013-03-17T12:04:00Z</cp:lastPrinted>
  <dcterms:created xsi:type="dcterms:W3CDTF">2009-05-25T12:21:24Z</dcterms:created>
  <dcterms:modified xsi:type="dcterms:W3CDTF">2013-04-14T23:17:03Z</dcterms:modified>
  <cp:category/>
  <cp:version/>
  <cp:contentType/>
  <cp:contentStatus/>
</cp:coreProperties>
</file>