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1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<sst xmlns="http://schemas.openxmlformats.org/spreadsheetml/2006/main" count="214" uniqueCount="72">
  <si>
    <t>勝</t>
  </si>
  <si>
    <t>分</t>
  </si>
  <si>
    <t>勝点</t>
  </si>
  <si>
    <t>得点</t>
  </si>
  <si>
    <t>失点</t>
  </si>
  <si>
    <t>得失点</t>
  </si>
  <si>
    <t>順位</t>
  </si>
  <si>
    <t>負</t>
  </si>
  <si>
    <t>　秋津小学校</t>
  </si>
  <si>
    <t>1組1位</t>
  </si>
  <si>
    <t>2組1位</t>
  </si>
  <si>
    <t>3組1位</t>
  </si>
  <si>
    <t>4組1位</t>
  </si>
  <si>
    <t>7組1位</t>
  </si>
  <si>
    <t>8組1位</t>
  </si>
  <si>
    <t>5組1位</t>
  </si>
  <si>
    <t>6組1位</t>
  </si>
  <si>
    <t xml:space="preserve">  谷津南小学校</t>
  </si>
  <si>
    <t>第29回習志野市招待今泉メモリアル少年サッカー大会</t>
  </si>
  <si>
    <t>　第1会場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</si>
  <si>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</si>
  <si>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</si>
  <si>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</si>
  <si>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</si>
  <si>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</si>
  <si>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</si>
  <si>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</si>
  <si>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　茜浜グラウンドA</t>
  </si>
  <si>
    <t>　茜浜グラウンドB</t>
  </si>
  <si>
    <t>2次リーグ</t>
  </si>
  <si>
    <t>　平成24年9月8日（土）</t>
  </si>
  <si>
    <t>習志野トレセン</t>
  </si>
  <si>
    <t>習志野トレセンU-12</t>
  </si>
  <si>
    <t>長生トレセン</t>
  </si>
  <si>
    <t>木更津トレセン</t>
  </si>
  <si>
    <t>市原トレセン</t>
  </si>
  <si>
    <t>稲毛区トレセン</t>
  </si>
  <si>
    <t>八千代トレセン</t>
  </si>
  <si>
    <t>浦安トレセン</t>
  </si>
  <si>
    <t>船橋トレセンU-12</t>
  </si>
  <si>
    <t>千葉中央FC</t>
  </si>
  <si>
    <t>市川FC</t>
  </si>
  <si>
    <t>松戸トレセンU-12</t>
  </si>
  <si>
    <t>柏レイソルA.A.TOR'82</t>
  </si>
  <si>
    <t>柏レイソルU-12</t>
  </si>
  <si>
    <t>得点</t>
  </si>
  <si>
    <t>2次リーグ結果</t>
  </si>
  <si>
    <t>ヴィスポ柏99FC</t>
  </si>
  <si>
    <t>中志津SC</t>
  </si>
  <si>
    <t>ルキナス印西SC</t>
  </si>
  <si>
    <t>FC大島</t>
  </si>
  <si>
    <t>小室FC</t>
  </si>
  <si>
    <t>三井千葉SC Jr</t>
  </si>
  <si>
    <t>Narashino</t>
  </si>
  <si>
    <t>●</t>
  </si>
  <si>
    <t>NPO HIP.SC</t>
  </si>
  <si>
    <t>○</t>
  </si>
  <si>
    <t>５</t>
  </si>
  <si>
    <t>△</t>
  </si>
  <si>
    <t>まつひだいSC</t>
  </si>
  <si>
    <t>※３チーム同率の為、ＰＫ戦により順位を決定しました。</t>
  </si>
  <si>
    <t>－</t>
  </si>
  <si>
    <t>（</t>
  </si>
  <si>
    <t>）</t>
  </si>
  <si>
    <t>Narashino</t>
  </si>
  <si>
    <t>○</t>
  </si>
  <si>
    <t>●</t>
  </si>
  <si>
    <t>きみつトレセン</t>
  </si>
  <si>
    <t>）</t>
  </si>
  <si>
    <t>（</t>
  </si>
  <si>
    <t>SP-フッチSC</t>
  </si>
  <si>
    <t>PK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</si>
</sst>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0"/>
      <color indexed="9"/>
      <name val="ＭＳ ゴシック"/>
      <family val="3"/>
    </font>
    <font>
      <b/>
      <sz val="10"/>
      <color indexed="9"/>
      <name val="ＭＳ Ｐ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177" fontId="6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180" fontId="6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61" applyFont="1" applyFill="1" applyBorder="1" applyAlignment="1" applyProtection="1">
      <alignment horizontal="center" vertical="center" shrinkToFit="1"/>
      <protection locked="0"/>
    </xf>
    <xf numFmtId="180" fontId="6" fillId="0" borderId="13" xfId="61" applyNumberFormat="1" applyFont="1" applyFill="1" applyBorder="1" applyAlignment="1" applyProtection="1">
      <alignment horizontal="center" vertical="center" shrinkToFit="1"/>
      <protection locked="0"/>
    </xf>
    <xf numFmtId="180" fontId="6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6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80" fontId="6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61" applyFont="1" applyFill="1" applyBorder="1" applyAlignment="1" applyProtection="1">
      <alignment horizontal="center" vertical="center" shrinkToFit="1"/>
      <protection/>
    </xf>
    <xf numFmtId="180" fontId="6" fillId="0" borderId="10" xfId="61" applyNumberFormat="1" applyFont="1" applyFill="1" applyBorder="1" applyAlignment="1" applyProtection="1">
      <alignment horizontal="center" vertical="center" shrinkToFit="1"/>
      <protection/>
    </xf>
    <xf numFmtId="0" fontId="6" fillId="0" borderId="14" xfId="61" applyFont="1" applyFill="1" applyBorder="1" applyAlignment="1" applyProtection="1">
      <alignment horizontal="center" vertical="center" shrinkToFit="1"/>
      <protection/>
    </xf>
    <xf numFmtId="0" fontId="6" fillId="0" borderId="15" xfId="61" applyFont="1" applyFill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62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Fill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center" vertical="center" shrinkToFit="1"/>
      <protection/>
    </xf>
    <xf numFmtId="0" fontId="12" fillId="0" borderId="10" xfId="0" applyFont="1" applyBorder="1" applyAlignment="1">
      <alignment horizontal="center" vertical="center" shrinkToFit="1"/>
    </xf>
    <xf numFmtId="0" fontId="5" fillId="0" borderId="16" xfId="61" applyFont="1" applyFill="1" applyBorder="1" applyAlignment="1" applyProtection="1">
      <alignment horizontal="center" vertical="center" shrinkToFit="1"/>
      <protection locked="0"/>
    </xf>
    <xf numFmtId="49" fontId="9" fillId="33" borderId="11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6" fillId="0" borderId="17" xfId="62" applyFont="1" applyFill="1" applyBorder="1" applyAlignment="1" applyProtection="1">
      <alignment horizontal="center" vertical="center" shrinkToFit="1"/>
      <protection/>
    </xf>
    <xf numFmtId="0" fontId="6" fillId="0" borderId="18" xfId="62" applyFont="1" applyFill="1" applyBorder="1" applyAlignment="1" applyProtection="1">
      <alignment horizontal="center" vertical="center" shrinkToFit="1"/>
      <protection/>
    </xf>
    <xf numFmtId="0" fontId="6" fillId="0" borderId="19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0" fontId="6" fillId="0" borderId="17" xfId="61" applyFont="1" applyFill="1" applyBorder="1" applyAlignment="1" applyProtection="1">
      <alignment horizontal="center" vertical="center" shrinkToFit="1"/>
      <protection/>
    </xf>
    <xf numFmtId="0" fontId="6" fillId="0" borderId="18" xfId="61" applyFont="1" applyFill="1" applyBorder="1" applyAlignment="1" applyProtection="1">
      <alignment horizontal="center" vertical="center" shrinkToFit="1"/>
      <protection/>
    </xf>
    <xf numFmtId="0" fontId="6" fillId="0" borderId="19" xfId="61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61" applyFont="1" applyFill="1" applyBorder="1" applyAlignment="1" applyProtection="1">
      <alignment horizontal="left" vertical="center" shrinkToFit="1"/>
      <protection locked="0"/>
    </xf>
    <xf numFmtId="0" fontId="7" fillId="0" borderId="16" xfId="61" applyFont="1" applyFill="1" applyBorder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5" fillId="0" borderId="0" xfId="61" applyFont="1" applyFill="1" applyAlignment="1" applyProtection="1">
      <alignment horizontal="center" vertical="center" wrapText="1" shrinkToFit="1"/>
      <protection/>
    </xf>
    <xf numFmtId="0" fontId="5" fillId="0" borderId="16" xfId="61" applyFont="1" applyFill="1" applyBorder="1" applyAlignment="1" applyProtection="1">
      <alignment horizontal="center" vertical="center" wrapText="1" shrinkToFit="1"/>
      <protection locked="0"/>
    </xf>
    <xf numFmtId="0" fontId="7" fillId="0" borderId="16" xfId="61" applyFont="1" applyFill="1" applyBorder="1" applyAlignment="1" applyProtection="1">
      <alignment horizontal="right" vertical="center" shrinkToFit="1"/>
      <protection/>
    </xf>
    <xf numFmtId="0" fontId="30" fillId="0" borderId="18" xfId="62" applyFont="1" applyFill="1" applyBorder="1" applyAlignment="1" applyProtection="1">
      <alignment vertical="center" shrinkToFit="1"/>
      <protection/>
    </xf>
    <xf numFmtId="0" fontId="30" fillId="0" borderId="18" xfId="62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M25" sqref="M25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6384" width="10.625" style="2" customWidth="1"/>
  </cols>
  <sheetData>
    <row r="1" spans="1:18" ht="19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5" t="s">
        <v>46</v>
      </c>
      <c r="L1" s="55"/>
      <c r="M1" s="55"/>
      <c r="N1" s="55"/>
      <c r="O1" s="55"/>
      <c r="P1" s="55"/>
      <c r="Q1" s="55"/>
      <c r="R1" s="55"/>
    </row>
    <row r="2" ht="19.5" customHeight="1"/>
    <row r="3" spans="1:18" s="5" customFormat="1" ht="19.5" customHeight="1">
      <c r="A3" s="52" t="s">
        <v>29</v>
      </c>
      <c r="B3" s="52"/>
      <c r="C3" s="52" t="s">
        <v>30</v>
      </c>
      <c r="D3" s="52"/>
      <c r="E3" s="52"/>
      <c r="F3" s="52"/>
      <c r="G3" s="52"/>
      <c r="H3" s="52"/>
      <c r="I3" s="52"/>
      <c r="J3" s="52"/>
      <c r="K3" s="41"/>
      <c r="L3" s="41"/>
      <c r="M3" s="41"/>
      <c r="N3" s="41"/>
      <c r="O3" s="12"/>
      <c r="P3" s="12"/>
      <c r="Q3" s="12"/>
      <c r="R3" s="12"/>
    </row>
    <row r="4" spans="1:18" s="5" customFormat="1" ht="19.5" customHeight="1">
      <c r="A4" s="50" t="s">
        <v>19</v>
      </c>
      <c r="B4" s="50"/>
      <c r="C4" s="50" t="s">
        <v>27</v>
      </c>
      <c r="D4" s="50"/>
      <c r="E4" s="50"/>
      <c r="F4" s="50"/>
      <c r="G4" s="50"/>
      <c r="H4" s="50"/>
      <c r="I4" s="50"/>
      <c r="J4" s="50"/>
      <c r="K4" s="54"/>
      <c r="L4" s="54"/>
      <c r="M4" s="54"/>
      <c r="N4" s="54"/>
      <c r="O4" s="54"/>
      <c r="P4" s="54"/>
      <c r="Q4" s="54"/>
      <c r="R4" s="54"/>
    </row>
    <row r="5" spans="1:18" ht="30" customHeight="1">
      <c r="A5" s="13">
        <v>1</v>
      </c>
      <c r="B5" s="42" t="str">
        <f>A6</f>
        <v>船橋トレセンU-12</v>
      </c>
      <c r="C5" s="43"/>
      <c r="D5" s="44"/>
      <c r="E5" s="46" t="str">
        <f>A7</f>
        <v>NPO HIP.SC</v>
      </c>
      <c r="F5" s="47"/>
      <c r="G5" s="48"/>
      <c r="H5" s="42" t="str">
        <f>A8</f>
        <v>長生トレセン</v>
      </c>
      <c r="I5" s="43"/>
      <c r="J5" s="44"/>
      <c r="K5" s="14" t="s">
        <v>2</v>
      </c>
      <c r="L5" s="14" t="s">
        <v>0</v>
      </c>
      <c r="M5" s="14" t="s">
        <v>1</v>
      </c>
      <c r="N5" s="14" t="s">
        <v>7</v>
      </c>
      <c r="O5" s="14" t="s">
        <v>5</v>
      </c>
      <c r="P5" s="14" t="s">
        <v>3</v>
      </c>
      <c r="Q5" s="14" t="s">
        <v>4</v>
      </c>
      <c r="R5" s="14" t="s">
        <v>6</v>
      </c>
    </row>
    <row r="6" spans="1:18" ht="30" customHeight="1">
      <c r="A6" s="32" t="s">
        <v>39</v>
      </c>
      <c r="B6" s="34" t="s">
        <v>53</v>
      </c>
      <c r="C6" s="35"/>
      <c r="D6" s="36"/>
      <c r="E6" s="16">
        <v>1</v>
      </c>
      <c r="F6" s="17" t="s">
        <v>54</v>
      </c>
      <c r="G6" s="18">
        <v>5</v>
      </c>
      <c r="H6" s="19">
        <v>0</v>
      </c>
      <c r="I6" s="17" t="s">
        <v>54</v>
      </c>
      <c r="J6" s="18">
        <v>2</v>
      </c>
      <c r="K6" s="24">
        <f>L6*3+M6*1</f>
        <v>0</v>
      </c>
      <c r="L6" s="14">
        <f>COUNTIF(B6:J6,"○")</f>
        <v>0</v>
      </c>
      <c r="M6" s="14">
        <f>COUNTIF(B6:J6,"△")</f>
        <v>0</v>
      </c>
      <c r="N6" s="14">
        <f>COUNTIF(B6:J6,"●")</f>
        <v>2</v>
      </c>
      <c r="O6" s="14">
        <f>P6-Q6</f>
        <v>-6</v>
      </c>
      <c r="P6" s="14">
        <f>E6+H6</f>
        <v>1</v>
      </c>
      <c r="Q6" s="25">
        <f>D6+G6+J6</f>
        <v>7</v>
      </c>
      <c r="R6" s="20">
        <v>3</v>
      </c>
    </row>
    <row r="7" spans="1:18" ht="30" customHeight="1">
      <c r="A7" s="15" t="s">
        <v>55</v>
      </c>
      <c r="B7" s="16">
        <v>5</v>
      </c>
      <c r="C7" s="17" t="s">
        <v>56</v>
      </c>
      <c r="D7" s="18">
        <v>1</v>
      </c>
      <c r="E7" s="34" t="s">
        <v>57</v>
      </c>
      <c r="F7" s="35"/>
      <c r="G7" s="36"/>
      <c r="H7" s="16">
        <v>1</v>
      </c>
      <c r="I7" s="17" t="s">
        <v>56</v>
      </c>
      <c r="J7" s="18">
        <v>0</v>
      </c>
      <c r="K7" s="26">
        <f>L7*3+M7*1</f>
        <v>6</v>
      </c>
      <c r="L7" s="27">
        <f>COUNTIF(B7:J7,"○")</f>
        <v>2</v>
      </c>
      <c r="M7" s="27">
        <f>COUNTIF(B7:J7,"△")</f>
        <v>0</v>
      </c>
      <c r="N7" s="27">
        <f>COUNTIF(B7:J7,"●")</f>
        <v>0</v>
      </c>
      <c r="O7" s="14">
        <f>P7-Q7</f>
        <v>5</v>
      </c>
      <c r="P7" s="14">
        <f>B7+H7</f>
        <v>6</v>
      </c>
      <c r="Q7" s="25">
        <f>D7+G7+J7</f>
        <v>1</v>
      </c>
      <c r="R7" s="20">
        <v>1</v>
      </c>
    </row>
    <row r="8" spans="1:18" ht="30" customHeight="1">
      <c r="A8" s="21" t="s">
        <v>33</v>
      </c>
      <c r="B8" s="22">
        <v>2</v>
      </c>
      <c r="C8" s="17" t="s">
        <v>56</v>
      </c>
      <c r="D8" s="18">
        <v>0</v>
      </c>
      <c r="E8" s="16">
        <v>0</v>
      </c>
      <c r="F8" s="17" t="s">
        <v>54</v>
      </c>
      <c r="G8" s="18">
        <v>1</v>
      </c>
      <c r="H8" s="34" t="s">
        <v>53</v>
      </c>
      <c r="I8" s="35"/>
      <c r="J8" s="36"/>
      <c r="K8" s="24">
        <f>L8*3+M8*1</f>
        <v>3</v>
      </c>
      <c r="L8" s="14">
        <f>COUNTIF(B8:J8,"○")</f>
        <v>1</v>
      </c>
      <c r="M8" s="14">
        <f>COUNTIF(B8:J8,"△")</f>
        <v>0</v>
      </c>
      <c r="N8" s="14">
        <f>COUNTIF(B8:J8,"●")</f>
        <v>1</v>
      </c>
      <c r="O8" s="14">
        <f>P8-Q8</f>
        <v>1</v>
      </c>
      <c r="P8" s="14">
        <f>B8+E8</f>
        <v>2</v>
      </c>
      <c r="Q8" s="25">
        <f>D8+G8+J8</f>
        <v>1</v>
      </c>
      <c r="R8" s="20">
        <v>2</v>
      </c>
    </row>
    <row r="9" spans="1:18" ht="30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30" customHeight="1">
      <c r="A10" s="13">
        <v>2</v>
      </c>
      <c r="B10" s="42" t="str">
        <f>A11</f>
        <v>八千代トレセン</v>
      </c>
      <c r="C10" s="43"/>
      <c r="D10" s="44"/>
      <c r="E10" s="46" t="str">
        <f>A12</f>
        <v>まつひだいSC</v>
      </c>
      <c r="F10" s="47"/>
      <c r="G10" s="48"/>
      <c r="H10" s="42" t="str">
        <f>A13</f>
        <v>柏レイソルU-12</v>
      </c>
      <c r="I10" s="43"/>
      <c r="J10" s="44"/>
      <c r="K10" s="14" t="s">
        <v>2</v>
      </c>
      <c r="L10" s="14" t="s">
        <v>0</v>
      </c>
      <c r="M10" s="14" t="s">
        <v>1</v>
      </c>
      <c r="N10" s="14" t="s">
        <v>7</v>
      </c>
      <c r="O10" s="14" t="s">
        <v>5</v>
      </c>
      <c r="P10" s="14" t="s">
        <v>45</v>
      </c>
      <c r="Q10" s="14" t="s">
        <v>4</v>
      </c>
      <c r="R10" s="14" t="s">
        <v>6</v>
      </c>
    </row>
    <row r="11" spans="1:18" ht="30" customHeight="1">
      <c r="A11" s="21" t="s">
        <v>37</v>
      </c>
      <c r="B11" s="34" t="s">
        <v>53</v>
      </c>
      <c r="C11" s="35"/>
      <c r="D11" s="36"/>
      <c r="E11" s="16">
        <v>0</v>
      </c>
      <c r="F11" s="17" t="s">
        <v>58</v>
      </c>
      <c r="G11" s="18">
        <v>0</v>
      </c>
      <c r="H11" s="19">
        <v>0</v>
      </c>
      <c r="I11" s="17" t="s">
        <v>58</v>
      </c>
      <c r="J11" s="18">
        <v>0</v>
      </c>
      <c r="K11" s="24">
        <f>L11*3+M11*1</f>
        <v>2</v>
      </c>
      <c r="L11" s="14">
        <f>COUNTIF(B11:J11,"○")</f>
        <v>0</v>
      </c>
      <c r="M11" s="14">
        <f>COUNTIF(B11:J11,"△")</f>
        <v>2</v>
      </c>
      <c r="N11" s="14">
        <f>COUNTIF(B11:J11,"●")</f>
        <v>0</v>
      </c>
      <c r="O11" s="14">
        <f>P11-Q11</f>
        <v>0</v>
      </c>
      <c r="P11" s="14">
        <f>E11+H11</f>
        <v>0</v>
      </c>
      <c r="Q11" s="25">
        <f>D11+G11+J11</f>
        <v>0</v>
      </c>
      <c r="R11" s="20">
        <v>2</v>
      </c>
    </row>
    <row r="12" spans="1:18" ht="30" customHeight="1">
      <c r="A12" s="21" t="s">
        <v>59</v>
      </c>
      <c r="B12" s="16">
        <v>0</v>
      </c>
      <c r="C12" s="17" t="s">
        <v>58</v>
      </c>
      <c r="D12" s="18">
        <v>0</v>
      </c>
      <c r="E12" s="34" t="s">
        <v>53</v>
      </c>
      <c r="F12" s="35"/>
      <c r="G12" s="36"/>
      <c r="H12" s="16">
        <v>0</v>
      </c>
      <c r="I12" s="17" t="s">
        <v>58</v>
      </c>
      <c r="J12" s="18">
        <v>0</v>
      </c>
      <c r="K12" s="26">
        <f>L12*3+M12*1</f>
        <v>2</v>
      </c>
      <c r="L12" s="27">
        <f>COUNTIF(B12:J12,"○")</f>
        <v>0</v>
      </c>
      <c r="M12" s="27">
        <f>COUNTIF(B12:J12,"△")</f>
        <v>2</v>
      </c>
      <c r="N12" s="27">
        <f>COUNTIF(B12:J12,"●")</f>
        <v>0</v>
      </c>
      <c r="O12" s="14">
        <f>P12-Q12</f>
        <v>0</v>
      </c>
      <c r="P12" s="14">
        <f>B12+H12</f>
        <v>0</v>
      </c>
      <c r="Q12" s="25">
        <f>D12+G12+J12</f>
        <v>0</v>
      </c>
      <c r="R12" s="20">
        <v>3</v>
      </c>
    </row>
    <row r="13" spans="1:18" ht="30" customHeight="1">
      <c r="A13" s="23" t="s">
        <v>44</v>
      </c>
      <c r="B13" s="22">
        <v>0</v>
      </c>
      <c r="C13" s="17" t="s">
        <v>58</v>
      </c>
      <c r="D13" s="18">
        <v>0</v>
      </c>
      <c r="E13" s="16">
        <v>0</v>
      </c>
      <c r="F13" s="17" t="s">
        <v>58</v>
      </c>
      <c r="G13" s="18">
        <v>0</v>
      </c>
      <c r="H13" s="34" t="s">
        <v>53</v>
      </c>
      <c r="I13" s="35"/>
      <c r="J13" s="36"/>
      <c r="K13" s="24">
        <f>L13*3+M13*1</f>
        <v>2</v>
      </c>
      <c r="L13" s="14">
        <f>COUNTIF(B13:J13,"○")</f>
        <v>0</v>
      </c>
      <c r="M13" s="14">
        <f>COUNTIF(B13:J13,"△")</f>
        <v>2</v>
      </c>
      <c r="N13" s="14">
        <f>COUNTIF(B13:J13,"●")</f>
        <v>0</v>
      </c>
      <c r="O13" s="14">
        <f>P13-Q13</f>
        <v>0</v>
      </c>
      <c r="P13" s="14">
        <f>B13+E13</f>
        <v>0</v>
      </c>
      <c r="Q13" s="25">
        <f>D13+G13+J13</f>
        <v>0</v>
      </c>
      <c r="R13" s="20">
        <v>1</v>
      </c>
    </row>
    <row r="14" spans="1:18" ht="19.5" customHeight="1">
      <c r="A14" s="56"/>
      <c r="B14" s="57" t="s">
        <v>60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s="5" customFormat="1" ht="19.5" customHeight="1">
      <c r="A15" s="45" t="s">
        <v>20</v>
      </c>
      <c r="B15" s="45"/>
      <c r="C15" s="6"/>
      <c r="D15" s="6"/>
      <c r="E15" s="39" t="s">
        <v>9</v>
      </c>
      <c r="F15" s="39"/>
      <c r="G15" s="39"/>
      <c r="I15" s="37">
        <v>0</v>
      </c>
      <c r="J15" s="53" t="s">
        <v>61</v>
      </c>
      <c r="K15" s="38">
        <v>1</v>
      </c>
      <c r="M15" s="39" t="s">
        <v>10</v>
      </c>
      <c r="N15" s="39"/>
      <c r="O15" s="39"/>
      <c r="R15" s="7"/>
    </row>
    <row r="16" spans="1:16" s="5" customFormat="1" ht="19.5" customHeight="1">
      <c r="A16" s="45"/>
      <c r="B16" s="45"/>
      <c r="C16" s="6"/>
      <c r="D16" s="9" t="s">
        <v>62</v>
      </c>
      <c r="E16" s="49" t="str">
        <f>A7</f>
        <v>NPO HIP.SC</v>
      </c>
      <c r="F16" s="49"/>
      <c r="G16" s="49"/>
      <c r="H16" s="9" t="s">
        <v>63</v>
      </c>
      <c r="I16" s="37"/>
      <c r="J16" s="37"/>
      <c r="K16" s="38"/>
      <c r="L16" s="7" t="s">
        <v>62</v>
      </c>
      <c r="M16" s="40" t="str">
        <f>A13</f>
        <v>柏レイソルU-12</v>
      </c>
      <c r="N16" s="40"/>
      <c r="O16" s="40"/>
      <c r="P16" s="7" t="s">
        <v>63</v>
      </c>
    </row>
    <row r="17" spans="1:18" s="5" customFormat="1" ht="19.5" customHeight="1">
      <c r="A17" s="8"/>
      <c r="B17" s="11"/>
      <c r="C17" s="11"/>
      <c r="D17" s="11"/>
      <c r="E17" s="9"/>
      <c r="F17" s="9"/>
      <c r="G17" s="9"/>
      <c r="H17" s="9"/>
      <c r="I17" s="9"/>
      <c r="J17" s="4"/>
      <c r="K17" s="7"/>
      <c r="L17" s="7"/>
      <c r="M17" s="7"/>
      <c r="N17" s="7"/>
      <c r="O17" s="7"/>
      <c r="P17" s="7"/>
      <c r="Q17" s="7"/>
      <c r="R17" s="7"/>
    </row>
    <row r="18" spans="1:18" s="5" customFormat="1" ht="19.5" customHeight="1">
      <c r="A18" s="8"/>
      <c r="B18" s="11"/>
      <c r="C18" s="11"/>
      <c r="D18" s="11"/>
      <c r="E18" s="9"/>
      <c r="F18" s="9"/>
      <c r="G18" s="9"/>
      <c r="H18" s="9"/>
      <c r="I18" s="9"/>
      <c r="J18" s="4"/>
      <c r="K18" s="7"/>
      <c r="L18" s="7"/>
      <c r="M18" s="7"/>
      <c r="N18" s="7"/>
      <c r="O18" s="7"/>
      <c r="P18" s="7"/>
      <c r="Q18" s="7"/>
      <c r="R18" s="7"/>
    </row>
    <row r="19" spans="1:18" s="5" customFormat="1" ht="19.5" customHeight="1">
      <c r="A19" s="52" t="s">
        <v>29</v>
      </c>
      <c r="B19" s="52"/>
      <c r="C19" s="52" t="s">
        <v>30</v>
      </c>
      <c r="D19" s="52"/>
      <c r="E19" s="52"/>
      <c r="F19" s="52"/>
      <c r="G19" s="52"/>
      <c r="H19" s="52"/>
      <c r="I19" s="52"/>
      <c r="J19" s="52"/>
      <c r="K19" s="41"/>
      <c r="L19" s="41"/>
      <c r="M19" s="41"/>
      <c r="N19" s="41"/>
      <c r="O19" s="12"/>
      <c r="P19" s="12"/>
      <c r="Q19" s="12"/>
      <c r="R19" s="12"/>
    </row>
    <row r="20" spans="1:18" ht="19.5" customHeight="1">
      <c r="A20" s="50" t="s">
        <v>21</v>
      </c>
      <c r="B20" s="50"/>
      <c r="C20" s="50" t="s">
        <v>28</v>
      </c>
      <c r="D20" s="50"/>
      <c r="E20" s="50"/>
      <c r="F20" s="50"/>
      <c r="G20" s="50"/>
      <c r="H20" s="50"/>
      <c r="I20" s="50"/>
      <c r="J20" s="50"/>
      <c r="K20" s="33"/>
      <c r="L20" s="33"/>
      <c r="M20" s="33"/>
      <c r="N20" s="33"/>
      <c r="O20" s="33"/>
      <c r="P20" s="33"/>
      <c r="Q20" s="33"/>
      <c r="R20" s="33"/>
    </row>
    <row r="21" spans="1:18" ht="30" customHeight="1">
      <c r="A21" s="13">
        <v>3</v>
      </c>
      <c r="B21" s="42" t="str">
        <f>A22</f>
        <v>市川FC</v>
      </c>
      <c r="C21" s="43"/>
      <c r="D21" s="44"/>
      <c r="E21" s="46" t="str">
        <f>A23</f>
        <v>小室FC</v>
      </c>
      <c r="F21" s="47"/>
      <c r="G21" s="48"/>
      <c r="H21" s="42" t="str">
        <f>A24</f>
        <v>柏レイソルA.A.TOR'82</v>
      </c>
      <c r="I21" s="43"/>
      <c r="J21" s="44"/>
      <c r="K21" s="14" t="s">
        <v>2</v>
      </c>
      <c r="L21" s="14" t="s">
        <v>0</v>
      </c>
      <c r="M21" s="14" t="s">
        <v>1</v>
      </c>
      <c r="N21" s="14" t="s">
        <v>7</v>
      </c>
      <c r="O21" s="14" t="s">
        <v>5</v>
      </c>
      <c r="P21" s="14" t="s">
        <v>3</v>
      </c>
      <c r="Q21" s="14" t="s">
        <v>4</v>
      </c>
      <c r="R21" s="14" t="s">
        <v>6</v>
      </c>
    </row>
    <row r="22" spans="1:18" ht="30" customHeight="1">
      <c r="A22" s="23" t="s">
        <v>41</v>
      </c>
      <c r="B22" s="34" t="s">
        <v>64</v>
      </c>
      <c r="C22" s="35"/>
      <c r="D22" s="36"/>
      <c r="E22" s="16">
        <v>5</v>
      </c>
      <c r="F22" s="17" t="s">
        <v>65</v>
      </c>
      <c r="G22" s="18">
        <v>0</v>
      </c>
      <c r="H22" s="19">
        <v>1</v>
      </c>
      <c r="I22" s="17" t="s">
        <v>65</v>
      </c>
      <c r="J22" s="18">
        <v>0</v>
      </c>
      <c r="K22" s="24">
        <f>L22*3+M22*1</f>
        <v>6</v>
      </c>
      <c r="L22" s="14">
        <f>COUNTIF(B22:J22,"○")</f>
        <v>2</v>
      </c>
      <c r="M22" s="14">
        <f>COUNTIF(B22:J22,"△")</f>
        <v>0</v>
      </c>
      <c r="N22" s="14">
        <f>COUNTIF(B22:J22,"●")</f>
        <v>0</v>
      </c>
      <c r="O22" s="14">
        <f>P22-Q22</f>
        <v>6</v>
      </c>
      <c r="P22" s="14">
        <f>E22+H22</f>
        <v>6</v>
      </c>
      <c r="Q22" s="25">
        <f>D22+G22+J22</f>
        <v>0</v>
      </c>
      <c r="R22" s="20">
        <v>1</v>
      </c>
    </row>
    <row r="23" spans="1:18" ht="30" customHeight="1">
      <c r="A23" s="23" t="s">
        <v>51</v>
      </c>
      <c r="B23" s="16">
        <v>0</v>
      </c>
      <c r="C23" s="17" t="s">
        <v>66</v>
      </c>
      <c r="D23" s="18">
        <v>5</v>
      </c>
      <c r="E23" s="34" t="s">
        <v>64</v>
      </c>
      <c r="F23" s="35"/>
      <c r="G23" s="36"/>
      <c r="H23" s="16">
        <v>0</v>
      </c>
      <c r="I23" s="17" t="s">
        <v>66</v>
      </c>
      <c r="J23" s="18">
        <v>5</v>
      </c>
      <c r="K23" s="26">
        <f>L23*3+M23*1</f>
        <v>0</v>
      </c>
      <c r="L23" s="27">
        <f>COUNTIF(B23:J23,"○")</f>
        <v>0</v>
      </c>
      <c r="M23" s="27">
        <f>COUNTIF(B23:J23,"△")</f>
        <v>0</v>
      </c>
      <c r="N23" s="27">
        <f>COUNTIF(B23:J23,"●")</f>
        <v>2</v>
      </c>
      <c r="O23" s="14">
        <f>P23-Q23</f>
        <v>-10</v>
      </c>
      <c r="P23" s="14">
        <f>B23+H23</f>
        <v>0</v>
      </c>
      <c r="Q23" s="25">
        <f>D23+G23+J23</f>
        <v>10</v>
      </c>
      <c r="R23" s="20">
        <v>3</v>
      </c>
    </row>
    <row r="24" spans="1:18" ht="30" customHeight="1">
      <c r="A24" s="21" t="s">
        <v>43</v>
      </c>
      <c r="B24" s="22">
        <v>0</v>
      </c>
      <c r="C24" s="17" t="s">
        <v>66</v>
      </c>
      <c r="D24" s="18">
        <v>1</v>
      </c>
      <c r="E24" s="16">
        <v>5</v>
      </c>
      <c r="F24" s="17" t="s">
        <v>65</v>
      </c>
      <c r="G24" s="18">
        <v>0</v>
      </c>
      <c r="H24" s="34" t="s">
        <v>64</v>
      </c>
      <c r="I24" s="35"/>
      <c r="J24" s="36"/>
      <c r="K24" s="24">
        <f>L24*3+M24*1</f>
        <v>3</v>
      </c>
      <c r="L24" s="14">
        <f>COUNTIF(B24:J24,"○")</f>
        <v>1</v>
      </c>
      <c r="M24" s="14">
        <f>COUNTIF(B24:J24,"△")</f>
        <v>0</v>
      </c>
      <c r="N24" s="14">
        <f>COUNTIF(B24:J24,"●")</f>
        <v>1</v>
      </c>
      <c r="O24" s="14">
        <f>P24-Q24</f>
        <v>4</v>
      </c>
      <c r="P24" s="14">
        <f>B24+E24</f>
        <v>5</v>
      </c>
      <c r="Q24" s="25">
        <f>D24+G24+J24</f>
        <v>1</v>
      </c>
      <c r="R24" s="20">
        <v>2</v>
      </c>
    </row>
    <row r="25" spans="1:18" ht="30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0"/>
      <c r="L25" s="30"/>
      <c r="M25" s="30"/>
      <c r="N25" s="30"/>
      <c r="O25" s="30"/>
      <c r="P25" s="30"/>
      <c r="Q25" s="30"/>
      <c r="R25" s="30"/>
    </row>
    <row r="26" spans="1:18" ht="30" customHeight="1">
      <c r="A26" s="13">
        <v>4</v>
      </c>
      <c r="B26" s="42" t="str">
        <f>A27</f>
        <v>千葉中央FC</v>
      </c>
      <c r="C26" s="43"/>
      <c r="D26" s="44"/>
      <c r="E26" s="46" t="str">
        <f>A28</f>
        <v>三井千葉SC Jr</v>
      </c>
      <c r="F26" s="47"/>
      <c r="G26" s="48"/>
      <c r="H26" s="42" t="str">
        <f>A29</f>
        <v>きみつトレセン</v>
      </c>
      <c r="I26" s="43"/>
      <c r="J26" s="44"/>
      <c r="K26" s="14" t="s">
        <v>2</v>
      </c>
      <c r="L26" s="14" t="s">
        <v>0</v>
      </c>
      <c r="M26" s="14" t="s">
        <v>1</v>
      </c>
      <c r="N26" s="14" t="s">
        <v>7</v>
      </c>
      <c r="O26" s="14" t="s">
        <v>5</v>
      </c>
      <c r="P26" s="14" t="s">
        <v>45</v>
      </c>
      <c r="Q26" s="14" t="s">
        <v>4</v>
      </c>
      <c r="R26" s="14" t="s">
        <v>6</v>
      </c>
    </row>
    <row r="27" spans="1:18" ht="30" customHeight="1">
      <c r="A27" s="23" t="s">
        <v>40</v>
      </c>
      <c r="B27" s="34" t="s">
        <v>53</v>
      </c>
      <c r="C27" s="35"/>
      <c r="D27" s="36"/>
      <c r="E27" s="16">
        <v>0</v>
      </c>
      <c r="F27" s="17" t="s">
        <v>54</v>
      </c>
      <c r="G27" s="18">
        <v>3</v>
      </c>
      <c r="H27" s="19">
        <v>1</v>
      </c>
      <c r="I27" s="17" t="s">
        <v>58</v>
      </c>
      <c r="J27" s="18">
        <v>1</v>
      </c>
      <c r="K27" s="24">
        <f>L27*3+M27*1</f>
        <v>1</v>
      </c>
      <c r="L27" s="14">
        <f>COUNTIF(B27:J27,"○")</f>
        <v>0</v>
      </c>
      <c r="M27" s="14">
        <f>COUNTIF(B27:J27,"△")</f>
        <v>1</v>
      </c>
      <c r="N27" s="14">
        <f>COUNTIF(B27:J27,"●")</f>
        <v>1</v>
      </c>
      <c r="O27" s="14">
        <f>P27-Q27</f>
        <v>-3</v>
      </c>
      <c r="P27" s="14">
        <f>E27+H27</f>
        <v>1</v>
      </c>
      <c r="Q27" s="25">
        <f>D27+G27+J27</f>
        <v>4</v>
      </c>
      <c r="R27" s="20">
        <v>2</v>
      </c>
    </row>
    <row r="28" spans="1:18" ht="30" customHeight="1">
      <c r="A28" s="21" t="s">
        <v>52</v>
      </c>
      <c r="B28" s="16">
        <v>3</v>
      </c>
      <c r="C28" s="17" t="s">
        <v>56</v>
      </c>
      <c r="D28" s="18">
        <v>0</v>
      </c>
      <c r="E28" s="34" t="s">
        <v>53</v>
      </c>
      <c r="F28" s="35"/>
      <c r="G28" s="36"/>
      <c r="H28" s="16">
        <v>3</v>
      </c>
      <c r="I28" s="17" t="s">
        <v>56</v>
      </c>
      <c r="J28" s="18">
        <v>0</v>
      </c>
      <c r="K28" s="26">
        <f>L28*3+M28*1</f>
        <v>6</v>
      </c>
      <c r="L28" s="27">
        <f>COUNTIF(B28:J28,"○")</f>
        <v>2</v>
      </c>
      <c r="M28" s="27">
        <f>COUNTIF(B28:J28,"△")</f>
        <v>0</v>
      </c>
      <c r="N28" s="27">
        <f>COUNTIF(B28:J28,"●")</f>
        <v>0</v>
      </c>
      <c r="O28" s="14">
        <f>P28-Q28</f>
        <v>6</v>
      </c>
      <c r="P28" s="14">
        <f>B28+H28</f>
        <v>6</v>
      </c>
      <c r="Q28" s="25">
        <f>D28+G28+J28</f>
        <v>0</v>
      </c>
      <c r="R28" s="20">
        <v>1</v>
      </c>
    </row>
    <row r="29" spans="1:18" ht="30" customHeight="1">
      <c r="A29" s="23" t="s">
        <v>67</v>
      </c>
      <c r="B29" s="22">
        <v>1</v>
      </c>
      <c r="C29" s="17" t="s">
        <v>58</v>
      </c>
      <c r="D29" s="18">
        <v>1</v>
      </c>
      <c r="E29" s="16">
        <v>0</v>
      </c>
      <c r="F29" s="17" t="s">
        <v>54</v>
      </c>
      <c r="G29" s="18">
        <v>3</v>
      </c>
      <c r="H29" s="34" t="s">
        <v>53</v>
      </c>
      <c r="I29" s="35"/>
      <c r="J29" s="36"/>
      <c r="K29" s="24">
        <f>L29*3+M29*1</f>
        <v>1</v>
      </c>
      <c r="L29" s="14">
        <f>COUNTIF(B29:J29,"○")</f>
        <v>0</v>
      </c>
      <c r="M29" s="14">
        <f>COUNTIF(B29:J29,"△")</f>
        <v>1</v>
      </c>
      <c r="N29" s="14">
        <f>COUNTIF(B29:J29,"●")</f>
        <v>1</v>
      </c>
      <c r="O29" s="14">
        <f>P29-Q29</f>
        <v>-3</v>
      </c>
      <c r="P29" s="14">
        <f>B29+E29</f>
        <v>1</v>
      </c>
      <c r="Q29" s="25">
        <f>D29+G29+J29</f>
        <v>4</v>
      </c>
      <c r="R29" s="20">
        <v>2</v>
      </c>
    </row>
    <row r="30" spans="1:18" s="5" customFormat="1" ht="19.5" customHeight="1">
      <c r="A30" s="8"/>
      <c r="B30" s="11"/>
      <c r="C30" s="7"/>
      <c r="D30" s="9"/>
      <c r="E30" s="9"/>
      <c r="F30" s="7"/>
      <c r="G30" s="9"/>
      <c r="H30" s="9"/>
      <c r="I30" s="9"/>
      <c r="J30" s="9"/>
      <c r="K30" s="7"/>
      <c r="L30" s="7"/>
      <c r="M30" s="7"/>
      <c r="N30" s="7"/>
      <c r="O30" s="7"/>
      <c r="P30" s="7"/>
      <c r="Q30" s="9"/>
      <c r="R30" s="7"/>
    </row>
    <row r="31" spans="1:18" s="5" customFormat="1" ht="19.5" customHeight="1">
      <c r="A31" s="45" t="s">
        <v>22</v>
      </c>
      <c r="B31" s="45"/>
      <c r="C31" s="6"/>
      <c r="D31" s="6"/>
      <c r="E31" s="39" t="s">
        <v>11</v>
      </c>
      <c r="F31" s="39"/>
      <c r="G31" s="39"/>
      <c r="I31" s="37">
        <v>3</v>
      </c>
      <c r="J31" s="37" t="s">
        <v>61</v>
      </c>
      <c r="K31" s="38">
        <v>2</v>
      </c>
      <c r="M31" s="39" t="s">
        <v>12</v>
      </c>
      <c r="N31" s="39"/>
      <c r="O31" s="39"/>
      <c r="R31" s="7"/>
    </row>
    <row r="32" spans="1:16" s="5" customFormat="1" ht="19.5" customHeight="1">
      <c r="A32" s="45"/>
      <c r="B32" s="45"/>
      <c r="C32" s="6"/>
      <c r="D32" s="9" t="s">
        <v>62</v>
      </c>
      <c r="E32" s="49" t="str">
        <f>A22</f>
        <v>市川FC</v>
      </c>
      <c r="F32" s="49"/>
      <c r="G32" s="49"/>
      <c r="H32" s="9" t="s">
        <v>68</v>
      </c>
      <c r="I32" s="37"/>
      <c r="J32" s="37"/>
      <c r="K32" s="38"/>
      <c r="L32" s="7" t="s">
        <v>69</v>
      </c>
      <c r="M32" s="40" t="str">
        <f>A28</f>
        <v>三井千葉SC Jr</v>
      </c>
      <c r="N32" s="40"/>
      <c r="O32" s="40"/>
      <c r="P32" s="7" t="s">
        <v>68</v>
      </c>
    </row>
  </sheetData>
  <sheetProtection/>
  <mergeCells count="57">
    <mergeCell ref="B14:R14"/>
    <mergeCell ref="B5:D5"/>
    <mergeCell ref="E10:G10"/>
    <mergeCell ref="O4:R4"/>
    <mergeCell ref="K1:R1"/>
    <mergeCell ref="K3:N3"/>
    <mergeCell ref="K4:N4"/>
    <mergeCell ref="B6:D6"/>
    <mergeCell ref="E7:G7"/>
    <mergeCell ref="A4:B4"/>
    <mergeCell ref="C3:J3"/>
    <mergeCell ref="C4:J4"/>
    <mergeCell ref="H26:J26"/>
    <mergeCell ref="H21:J21"/>
    <mergeCell ref="A19:B19"/>
    <mergeCell ref="H5:J5"/>
    <mergeCell ref="E16:G16"/>
    <mergeCell ref="A20:B20"/>
    <mergeCell ref="E12:G12"/>
    <mergeCell ref="E5:G5"/>
    <mergeCell ref="I15:I16"/>
    <mergeCell ref="H8:J8"/>
    <mergeCell ref="C20:J20"/>
    <mergeCell ref="A15:B16"/>
    <mergeCell ref="E15:G15"/>
    <mergeCell ref="A1:J1"/>
    <mergeCell ref="H10:J10"/>
    <mergeCell ref="C19:J19"/>
    <mergeCell ref="J15:J16"/>
    <mergeCell ref="A3:B3"/>
    <mergeCell ref="B11:D11"/>
    <mergeCell ref="B10:D10"/>
    <mergeCell ref="A31:B32"/>
    <mergeCell ref="E31:G31"/>
    <mergeCell ref="E21:G21"/>
    <mergeCell ref="B21:D21"/>
    <mergeCell ref="B22:D22"/>
    <mergeCell ref="E23:G23"/>
    <mergeCell ref="E32:G32"/>
    <mergeCell ref="B26:D26"/>
    <mergeCell ref="E26:G26"/>
    <mergeCell ref="B27:D27"/>
    <mergeCell ref="E28:G28"/>
    <mergeCell ref="K15:K16"/>
    <mergeCell ref="M15:O15"/>
    <mergeCell ref="H13:J13"/>
    <mergeCell ref="H24:J24"/>
    <mergeCell ref="O20:R20"/>
    <mergeCell ref="M16:O16"/>
    <mergeCell ref="K19:N19"/>
    <mergeCell ref="K20:N20"/>
    <mergeCell ref="H29:J29"/>
    <mergeCell ref="I31:I32"/>
    <mergeCell ref="K31:K32"/>
    <mergeCell ref="M31:O31"/>
    <mergeCell ref="M32:O32"/>
    <mergeCell ref="J31:J32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T32" sqref="T32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6384" width="10.625" style="2" customWidth="1"/>
  </cols>
  <sheetData>
    <row r="1" spans="1:18" ht="19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5" t="s">
        <v>46</v>
      </c>
      <c r="L1" s="55"/>
      <c r="M1" s="55"/>
      <c r="N1" s="55"/>
      <c r="O1" s="55"/>
      <c r="P1" s="55"/>
      <c r="Q1" s="55"/>
      <c r="R1" s="55"/>
    </row>
    <row r="2" ht="19.5" customHeight="1"/>
    <row r="3" spans="1:18" s="5" customFormat="1" ht="19.5" customHeight="1">
      <c r="A3" s="52" t="s">
        <v>29</v>
      </c>
      <c r="B3" s="52"/>
      <c r="C3" s="52" t="s">
        <v>30</v>
      </c>
      <c r="D3" s="52"/>
      <c r="E3" s="52"/>
      <c r="F3" s="52"/>
      <c r="G3" s="52"/>
      <c r="H3" s="52"/>
      <c r="I3" s="52"/>
      <c r="J3" s="52"/>
      <c r="K3" s="41"/>
      <c r="L3" s="41"/>
      <c r="M3" s="41"/>
      <c r="N3" s="41"/>
      <c r="O3" s="12"/>
      <c r="P3" s="12"/>
      <c r="Q3" s="12"/>
      <c r="R3" s="12"/>
    </row>
    <row r="4" spans="1:18" s="5" customFormat="1" ht="19.5" customHeight="1">
      <c r="A4" s="50" t="s">
        <v>23</v>
      </c>
      <c r="B4" s="50"/>
      <c r="C4" s="50" t="s">
        <v>17</v>
      </c>
      <c r="D4" s="50"/>
      <c r="E4" s="50"/>
      <c r="F4" s="50"/>
      <c r="G4" s="50"/>
      <c r="H4" s="50"/>
      <c r="I4" s="50"/>
      <c r="J4" s="50"/>
      <c r="K4" s="33"/>
      <c r="L4" s="33"/>
      <c r="M4" s="33"/>
      <c r="N4" s="33"/>
      <c r="O4" s="33"/>
      <c r="P4" s="33"/>
      <c r="Q4" s="33"/>
      <c r="R4" s="33"/>
    </row>
    <row r="5" spans="1:18" ht="30" customHeight="1">
      <c r="A5" s="13">
        <v>5</v>
      </c>
      <c r="B5" s="42" t="str">
        <f>A6</f>
        <v>浦安トレセン</v>
      </c>
      <c r="C5" s="43"/>
      <c r="D5" s="44"/>
      <c r="E5" s="46" t="str">
        <f>A7</f>
        <v>ルキナス印西SC</v>
      </c>
      <c r="F5" s="47"/>
      <c r="G5" s="48"/>
      <c r="H5" s="42" t="str">
        <f>A8</f>
        <v>木更津トレセン</v>
      </c>
      <c r="I5" s="43"/>
      <c r="J5" s="44"/>
      <c r="K5" s="14" t="s">
        <v>2</v>
      </c>
      <c r="L5" s="14" t="s">
        <v>0</v>
      </c>
      <c r="M5" s="14" t="s">
        <v>1</v>
      </c>
      <c r="N5" s="14" t="s">
        <v>7</v>
      </c>
      <c r="O5" s="14" t="s">
        <v>5</v>
      </c>
      <c r="P5" s="14" t="s">
        <v>3</v>
      </c>
      <c r="Q5" s="14" t="s">
        <v>4</v>
      </c>
      <c r="R5" s="14" t="s">
        <v>6</v>
      </c>
    </row>
    <row r="6" spans="1:18" ht="30" customHeight="1">
      <c r="A6" s="15" t="s">
        <v>38</v>
      </c>
      <c r="B6" s="34" t="s">
        <v>53</v>
      </c>
      <c r="C6" s="35"/>
      <c r="D6" s="36"/>
      <c r="E6" s="16">
        <v>1</v>
      </c>
      <c r="F6" s="17" t="s">
        <v>56</v>
      </c>
      <c r="G6" s="18">
        <v>0</v>
      </c>
      <c r="H6" s="19">
        <v>0</v>
      </c>
      <c r="I6" s="17" t="s">
        <v>54</v>
      </c>
      <c r="J6" s="18">
        <v>1</v>
      </c>
      <c r="K6" s="24">
        <f>L6*3+M6*1</f>
        <v>3</v>
      </c>
      <c r="L6" s="14">
        <f>COUNTIF(B6:J6,"○")</f>
        <v>1</v>
      </c>
      <c r="M6" s="14">
        <f>COUNTIF(B6:J6,"△")</f>
        <v>0</v>
      </c>
      <c r="N6" s="14">
        <f>COUNTIF(B6:J6,"●")</f>
        <v>1</v>
      </c>
      <c r="O6" s="14">
        <f>P6-Q6</f>
        <v>0</v>
      </c>
      <c r="P6" s="25">
        <f>E6+H6</f>
        <v>1</v>
      </c>
      <c r="Q6" s="25">
        <f>D6+G6+J6</f>
        <v>1</v>
      </c>
      <c r="R6" s="20">
        <v>2</v>
      </c>
    </row>
    <row r="7" spans="1:18" ht="30" customHeight="1">
      <c r="A7" s="21" t="s">
        <v>49</v>
      </c>
      <c r="B7" s="16">
        <v>0</v>
      </c>
      <c r="C7" s="17" t="s">
        <v>54</v>
      </c>
      <c r="D7" s="18">
        <v>1</v>
      </c>
      <c r="E7" s="34" t="s">
        <v>53</v>
      </c>
      <c r="F7" s="35"/>
      <c r="G7" s="36"/>
      <c r="H7" s="16">
        <v>0</v>
      </c>
      <c r="I7" s="17" t="s">
        <v>54</v>
      </c>
      <c r="J7" s="18">
        <v>3</v>
      </c>
      <c r="K7" s="26">
        <f>L7*3+M7*1</f>
        <v>0</v>
      </c>
      <c r="L7" s="27">
        <f>COUNTIF(B7:J7,"○")</f>
        <v>0</v>
      </c>
      <c r="M7" s="27">
        <f>COUNTIF(B7:J7,"△")</f>
        <v>0</v>
      </c>
      <c r="N7" s="27">
        <f>COUNTIF(B7:J7,"●")</f>
        <v>2</v>
      </c>
      <c r="O7" s="14">
        <f>P7-Q7</f>
        <v>-4</v>
      </c>
      <c r="P7" s="25">
        <f>B7+H7</f>
        <v>0</v>
      </c>
      <c r="Q7" s="25">
        <f>D7+G7+J7</f>
        <v>4</v>
      </c>
      <c r="R7" s="20">
        <v>3</v>
      </c>
    </row>
    <row r="8" spans="1:18" ht="30" customHeight="1">
      <c r="A8" s="15" t="s">
        <v>34</v>
      </c>
      <c r="B8" s="22">
        <v>1</v>
      </c>
      <c r="C8" s="17" t="s">
        <v>56</v>
      </c>
      <c r="D8" s="18">
        <v>0</v>
      </c>
      <c r="E8" s="16">
        <v>3</v>
      </c>
      <c r="F8" s="17" t="s">
        <v>56</v>
      </c>
      <c r="G8" s="18">
        <v>0</v>
      </c>
      <c r="H8" s="34" t="s">
        <v>53</v>
      </c>
      <c r="I8" s="35"/>
      <c r="J8" s="36"/>
      <c r="K8" s="24">
        <f>L8*3+M8*1</f>
        <v>6</v>
      </c>
      <c r="L8" s="14">
        <f>COUNTIF(B8:J8,"○")</f>
        <v>2</v>
      </c>
      <c r="M8" s="14">
        <f>COUNTIF(B8:J8,"△")</f>
        <v>0</v>
      </c>
      <c r="N8" s="14">
        <f>COUNTIF(B8:J8,"●")</f>
        <v>0</v>
      </c>
      <c r="O8" s="14">
        <f>P8-Q8</f>
        <v>4</v>
      </c>
      <c r="P8" s="25">
        <f>B8+E8</f>
        <v>4</v>
      </c>
      <c r="Q8" s="25">
        <f>D8+G8+J8</f>
        <v>0</v>
      </c>
      <c r="R8" s="20">
        <v>1</v>
      </c>
    </row>
    <row r="10" spans="1:18" ht="30" customHeight="1">
      <c r="A10" s="13">
        <v>6</v>
      </c>
      <c r="B10" s="42" t="str">
        <f>A11</f>
        <v>稲毛区トレセン</v>
      </c>
      <c r="C10" s="43"/>
      <c r="D10" s="44"/>
      <c r="E10" s="46" t="str">
        <f>A12</f>
        <v>中志津SC</v>
      </c>
      <c r="F10" s="47"/>
      <c r="G10" s="48"/>
      <c r="H10" s="42" t="str">
        <f>A13</f>
        <v>習志野トレセンU-12</v>
      </c>
      <c r="I10" s="43"/>
      <c r="J10" s="44"/>
      <c r="K10" s="14" t="s">
        <v>2</v>
      </c>
      <c r="L10" s="14" t="s">
        <v>0</v>
      </c>
      <c r="M10" s="14" t="s">
        <v>1</v>
      </c>
      <c r="N10" s="14" t="s">
        <v>7</v>
      </c>
      <c r="O10" s="14" t="s">
        <v>5</v>
      </c>
      <c r="P10" s="14" t="s">
        <v>3</v>
      </c>
      <c r="Q10" s="14" t="s">
        <v>4</v>
      </c>
      <c r="R10" s="14" t="s">
        <v>6</v>
      </c>
    </row>
    <row r="11" spans="1:18" ht="30" customHeight="1">
      <c r="A11" s="15" t="s">
        <v>36</v>
      </c>
      <c r="B11" s="34" t="s">
        <v>53</v>
      </c>
      <c r="C11" s="35"/>
      <c r="D11" s="36"/>
      <c r="E11" s="16">
        <v>0</v>
      </c>
      <c r="F11" s="17" t="s">
        <v>54</v>
      </c>
      <c r="G11" s="18">
        <v>1</v>
      </c>
      <c r="H11" s="19">
        <v>1</v>
      </c>
      <c r="I11" s="17" t="s">
        <v>58</v>
      </c>
      <c r="J11" s="18">
        <v>1</v>
      </c>
      <c r="K11" s="24">
        <f>L11*3+M11*1</f>
        <v>1</v>
      </c>
      <c r="L11" s="14">
        <f>COUNTIF(B11:J11,"○")</f>
        <v>0</v>
      </c>
      <c r="M11" s="14">
        <f>COUNTIF(B11:J11,"△")</f>
        <v>1</v>
      </c>
      <c r="N11" s="14">
        <f>COUNTIF(B11:J11,"●")</f>
        <v>1</v>
      </c>
      <c r="O11" s="14">
        <f>P11-Q11</f>
        <v>-1</v>
      </c>
      <c r="P11" s="25">
        <f>E11+H11</f>
        <v>1</v>
      </c>
      <c r="Q11" s="25">
        <f>D11+G11+J11</f>
        <v>2</v>
      </c>
      <c r="R11" s="20">
        <v>3</v>
      </c>
    </row>
    <row r="12" spans="1:18" ht="30" customHeight="1">
      <c r="A12" s="23" t="s">
        <v>48</v>
      </c>
      <c r="B12" s="16">
        <v>1</v>
      </c>
      <c r="C12" s="17" t="s">
        <v>56</v>
      </c>
      <c r="D12" s="18">
        <v>0</v>
      </c>
      <c r="E12" s="34" t="s">
        <v>53</v>
      </c>
      <c r="F12" s="35"/>
      <c r="G12" s="36"/>
      <c r="H12" s="16">
        <v>0</v>
      </c>
      <c r="I12" s="17" t="s">
        <v>58</v>
      </c>
      <c r="J12" s="18">
        <v>0</v>
      </c>
      <c r="K12" s="26">
        <f>L12*3+M12*1</f>
        <v>4</v>
      </c>
      <c r="L12" s="27">
        <f>COUNTIF(B12:J12,"○")</f>
        <v>1</v>
      </c>
      <c r="M12" s="27">
        <f>COUNTIF(B12:J12,"△")</f>
        <v>1</v>
      </c>
      <c r="N12" s="27">
        <f>COUNTIF(B12:J12,"●")</f>
        <v>0</v>
      </c>
      <c r="O12" s="14">
        <f>P12-Q12</f>
        <v>1</v>
      </c>
      <c r="P12" s="25">
        <f>B12+H12</f>
        <v>1</v>
      </c>
      <c r="Q12" s="25">
        <f>D12+G12+J12</f>
        <v>0</v>
      </c>
      <c r="R12" s="20">
        <v>1</v>
      </c>
    </row>
    <row r="13" spans="1:18" ht="30" customHeight="1">
      <c r="A13" s="15" t="s">
        <v>32</v>
      </c>
      <c r="B13" s="22">
        <v>1</v>
      </c>
      <c r="C13" s="17" t="s">
        <v>58</v>
      </c>
      <c r="D13" s="18">
        <v>1</v>
      </c>
      <c r="E13" s="16">
        <v>0</v>
      </c>
      <c r="F13" s="17" t="s">
        <v>58</v>
      </c>
      <c r="G13" s="18">
        <v>0</v>
      </c>
      <c r="H13" s="34" t="s">
        <v>53</v>
      </c>
      <c r="I13" s="35"/>
      <c r="J13" s="36"/>
      <c r="K13" s="24">
        <f>L13*3+M13*1</f>
        <v>2</v>
      </c>
      <c r="L13" s="14">
        <f>COUNTIF(B13:J13,"○")</f>
        <v>0</v>
      </c>
      <c r="M13" s="14">
        <f>COUNTIF(B13:J13,"△")</f>
        <v>2</v>
      </c>
      <c r="N13" s="14">
        <f>COUNTIF(B13:J13,"●")</f>
        <v>0</v>
      </c>
      <c r="O13" s="14">
        <f>P13-Q13</f>
        <v>0</v>
      </c>
      <c r="P13" s="25">
        <f>B13+E13</f>
        <v>1</v>
      </c>
      <c r="Q13" s="25">
        <f>D13+G13+J13</f>
        <v>1</v>
      </c>
      <c r="R13" s="20">
        <v>2</v>
      </c>
    </row>
    <row r="14" spans="1:18" ht="19.5" customHeight="1">
      <c r="A14" s="3"/>
      <c r="B14" s="10"/>
      <c r="C14" s="1"/>
      <c r="D14" s="4"/>
      <c r="E14" s="4"/>
      <c r="F14" s="1"/>
      <c r="G14" s="4"/>
      <c r="H14" s="4"/>
      <c r="I14" s="4"/>
      <c r="J14" s="4"/>
      <c r="K14" s="1"/>
      <c r="L14" s="1"/>
      <c r="M14" s="1"/>
      <c r="N14" s="1"/>
      <c r="O14" s="1"/>
      <c r="P14" s="1"/>
      <c r="Q14" s="4"/>
      <c r="R14" s="1"/>
    </row>
    <row r="15" spans="1:18" s="5" customFormat="1" ht="19.5" customHeight="1">
      <c r="A15" s="45" t="s">
        <v>24</v>
      </c>
      <c r="B15" s="45"/>
      <c r="C15" s="6"/>
      <c r="D15" s="6"/>
      <c r="E15" s="39" t="s">
        <v>15</v>
      </c>
      <c r="F15" s="39"/>
      <c r="G15" s="39"/>
      <c r="I15" s="37">
        <v>3</v>
      </c>
      <c r="J15" s="37" t="s">
        <v>61</v>
      </c>
      <c r="K15" s="38">
        <v>2</v>
      </c>
      <c r="M15" s="39" t="s">
        <v>16</v>
      </c>
      <c r="N15" s="39"/>
      <c r="O15" s="39"/>
      <c r="R15" s="7"/>
    </row>
    <row r="16" spans="1:16" s="5" customFormat="1" ht="19.5" customHeight="1">
      <c r="A16" s="45"/>
      <c r="B16" s="45"/>
      <c r="C16" s="6"/>
      <c r="D16" s="9" t="s">
        <v>62</v>
      </c>
      <c r="E16" s="49" t="str">
        <f>A8</f>
        <v>木更津トレセン</v>
      </c>
      <c r="F16" s="49"/>
      <c r="G16" s="49"/>
      <c r="H16" s="9" t="s">
        <v>63</v>
      </c>
      <c r="I16" s="37"/>
      <c r="J16" s="37"/>
      <c r="K16" s="38"/>
      <c r="L16" s="7" t="s">
        <v>62</v>
      </c>
      <c r="M16" s="40" t="str">
        <f>A12</f>
        <v>中志津SC</v>
      </c>
      <c r="N16" s="40"/>
      <c r="O16" s="40"/>
      <c r="P16" s="7" t="s">
        <v>68</v>
      </c>
    </row>
    <row r="17" spans="1:18" s="5" customFormat="1" ht="19.5" customHeight="1">
      <c r="A17" s="8"/>
      <c r="B17" s="11"/>
      <c r="C17" s="11"/>
      <c r="D17" s="11"/>
      <c r="E17" s="9"/>
      <c r="F17" s="9"/>
      <c r="G17" s="9"/>
      <c r="H17" s="9"/>
      <c r="I17" s="9"/>
      <c r="J17" s="4"/>
      <c r="K17" s="7"/>
      <c r="L17" s="7"/>
      <c r="M17" s="7"/>
      <c r="N17" s="7"/>
      <c r="O17" s="7"/>
      <c r="P17" s="7"/>
      <c r="Q17" s="7"/>
      <c r="R17" s="7"/>
    </row>
    <row r="18" spans="1:18" s="5" customFormat="1" ht="19.5" customHeight="1">
      <c r="A18" s="8"/>
      <c r="B18" s="11"/>
      <c r="C18" s="11"/>
      <c r="D18" s="11"/>
      <c r="E18" s="9"/>
      <c r="F18" s="9"/>
      <c r="G18" s="9"/>
      <c r="H18" s="9"/>
      <c r="I18" s="9"/>
      <c r="J18" s="4"/>
      <c r="K18" s="7"/>
      <c r="L18" s="7"/>
      <c r="M18" s="7"/>
      <c r="N18" s="7"/>
      <c r="O18" s="7"/>
      <c r="P18" s="7"/>
      <c r="Q18" s="7"/>
      <c r="R18" s="7"/>
    </row>
    <row r="19" spans="1:18" s="5" customFormat="1" ht="19.5" customHeight="1">
      <c r="A19" s="52" t="s">
        <v>29</v>
      </c>
      <c r="B19" s="52"/>
      <c r="C19" s="52" t="s">
        <v>30</v>
      </c>
      <c r="D19" s="52"/>
      <c r="E19" s="52"/>
      <c r="F19" s="52"/>
      <c r="G19" s="52"/>
      <c r="H19" s="52"/>
      <c r="I19" s="52"/>
      <c r="J19" s="52"/>
      <c r="K19" s="41"/>
      <c r="L19" s="41"/>
      <c r="M19" s="41"/>
      <c r="N19" s="41"/>
      <c r="O19" s="12"/>
      <c r="P19" s="12"/>
      <c r="Q19" s="12"/>
      <c r="R19" s="12"/>
    </row>
    <row r="20" spans="1:18" ht="19.5" customHeight="1">
      <c r="A20" s="50" t="s">
        <v>25</v>
      </c>
      <c r="B20" s="50"/>
      <c r="C20" s="50" t="s">
        <v>8</v>
      </c>
      <c r="D20" s="50"/>
      <c r="E20" s="50"/>
      <c r="F20" s="50"/>
      <c r="G20" s="50"/>
      <c r="H20" s="50"/>
      <c r="I20" s="50"/>
      <c r="J20" s="50"/>
      <c r="K20" s="33"/>
      <c r="L20" s="33"/>
      <c r="M20" s="33"/>
      <c r="N20" s="33"/>
      <c r="O20" s="33"/>
      <c r="P20" s="33"/>
      <c r="Q20" s="33"/>
      <c r="R20" s="33"/>
    </row>
    <row r="21" spans="1:18" ht="30" customHeight="1">
      <c r="A21" s="13">
        <v>7</v>
      </c>
      <c r="B21" s="42" t="str">
        <f>A22</f>
        <v>松戸トレセンU-12</v>
      </c>
      <c r="C21" s="43"/>
      <c r="D21" s="44"/>
      <c r="E21" s="46" t="str">
        <f>A23</f>
        <v>ヴィスポ柏99FC</v>
      </c>
      <c r="F21" s="47"/>
      <c r="G21" s="48"/>
      <c r="H21" s="42" t="str">
        <f>A24</f>
        <v>市原トレセン</v>
      </c>
      <c r="I21" s="43"/>
      <c r="J21" s="44"/>
      <c r="K21" s="14" t="s">
        <v>2</v>
      </c>
      <c r="L21" s="14" t="s">
        <v>0</v>
      </c>
      <c r="M21" s="14" t="s">
        <v>1</v>
      </c>
      <c r="N21" s="14" t="s">
        <v>7</v>
      </c>
      <c r="O21" s="14" t="s">
        <v>5</v>
      </c>
      <c r="P21" s="14" t="s">
        <v>3</v>
      </c>
      <c r="Q21" s="14" t="s">
        <v>4</v>
      </c>
      <c r="R21" s="14" t="s">
        <v>6</v>
      </c>
    </row>
    <row r="22" spans="1:18" ht="30" customHeight="1">
      <c r="A22" s="28" t="s">
        <v>42</v>
      </c>
      <c r="B22" s="34" t="s">
        <v>53</v>
      </c>
      <c r="C22" s="35"/>
      <c r="D22" s="36"/>
      <c r="E22" s="16">
        <v>1</v>
      </c>
      <c r="F22" s="17" t="s">
        <v>54</v>
      </c>
      <c r="G22" s="18">
        <v>2</v>
      </c>
      <c r="H22" s="19">
        <v>1</v>
      </c>
      <c r="I22" s="17" t="s">
        <v>56</v>
      </c>
      <c r="J22" s="18">
        <v>0</v>
      </c>
      <c r="K22" s="24">
        <f>L22*3+M22*1</f>
        <v>3</v>
      </c>
      <c r="L22" s="14">
        <f>COUNTIF(B22:J22,"○")</f>
        <v>1</v>
      </c>
      <c r="M22" s="14">
        <f>COUNTIF(B22:J22,"△")</f>
        <v>0</v>
      </c>
      <c r="N22" s="14">
        <f>COUNTIF(B22:J22,"●")</f>
        <v>1</v>
      </c>
      <c r="O22" s="14">
        <f>P22-Q22</f>
        <v>0</v>
      </c>
      <c r="P22" s="14">
        <f>E22+H22</f>
        <v>2</v>
      </c>
      <c r="Q22" s="25">
        <f>D22+G22+J22</f>
        <v>2</v>
      </c>
      <c r="R22" s="20">
        <v>2</v>
      </c>
    </row>
    <row r="23" spans="1:18" ht="30" customHeight="1">
      <c r="A23" s="23" t="s">
        <v>47</v>
      </c>
      <c r="B23" s="16">
        <v>2</v>
      </c>
      <c r="C23" s="17" t="s">
        <v>56</v>
      </c>
      <c r="D23" s="18">
        <v>1</v>
      </c>
      <c r="E23" s="34" t="s">
        <v>53</v>
      </c>
      <c r="F23" s="35"/>
      <c r="G23" s="36"/>
      <c r="H23" s="16">
        <v>1</v>
      </c>
      <c r="I23" s="17" t="s">
        <v>54</v>
      </c>
      <c r="J23" s="18">
        <v>2</v>
      </c>
      <c r="K23" s="26">
        <f>L23*3+M23*1</f>
        <v>3</v>
      </c>
      <c r="L23" s="27">
        <f>COUNTIF(B23:J23,"○")</f>
        <v>1</v>
      </c>
      <c r="M23" s="27">
        <f>COUNTIF(B23:J23,"△")</f>
        <v>0</v>
      </c>
      <c r="N23" s="27">
        <f>COUNTIF(B23:J23,"●")</f>
        <v>1</v>
      </c>
      <c r="O23" s="14">
        <f>P23-Q23</f>
        <v>0</v>
      </c>
      <c r="P23" s="14">
        <f>B23+H23</f>
        <v>3</v>
      </c>
      <c r="Q23" s="25">
        <f>D23+G23+J23</f>
        <v>3</v>
      </c>
      <c r="R23" s="20">
        <v>1</v>
      </c>
    </row>
    <row r="24" spans="1:18" ht="30" customHeight="1">
      <c r="A24" s="29" t="s">
        <v>35</v>
      </c>
      <c r="B24" s="22">
        <v>0</v>
      </c>
      <c r="C24" s="17" t="s">
        <v>54</v>
      </c>
      <c r="D24" s="18">
        <v>1</v>
      </c>
      <c r="E24" s="16">
        <v>2</v>
      </c>
      <c r="F24" s="17" t="s">
        <v>56</v>
      </c>
      <c r="G24" s="18">
        <v>1</v>
      </c>
      <c r="H24" s="34" t="s">
        <v>53</v>
      </c>
      <c r="I24" s="35"/>
      <c r="J24" s="36"/>
      <c r="K24" s="24">
        <f>L24*3+M24*1</f>
        <v>3</v>
      </c>
      <c r="L24" s="14">
        <f>COUNTIF(B24:J24,"○")</f>
        <v>1</v>
      </c>
      <c r="M24" s="14">
        <f>COUNTIF(B24:J24,"△")</f>
        <v>0</v>
      </c>
      <c r="N24" s="14">
        <f>COUNTIF(B24:J24,"●")</f>
        <v>1</v>
      </c>
      <c r="O24" s="14">
        <f>P24-Q24</f>
        <v>0</v>
      </c>
      <c r="P24" s="14">
        <f>B24+E24</f>
        <v>2</v>
      </c>
      <c r="Q24" s="25">
        <f>D24+G24+J24</f>
        <v>2</v>
      </c>
      <c r="R24" s="20">
        <v>2</v>
      </c>
    </row>
    <row r="25" spans="1:18" ht="30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0"/>
      <c r="L25" s="30"/>
      <c r="M25" s="30"/>
      <c r="N25" s="30"/>
      <c r="O25" s="30"/>
      <c r="P25" s="30"/>
      <c r="Q25" s="30"/>
      <c r="R25" s="30"/>
    </row>
    <row r="26" spans="1:18" ht="30" customHeight="1">
      <c r="A26" s="13">
        <v>8</v>
      </c>
      <c r="B26" s="42" t="str">
        <f>A27</f>
        <v>SP-フッチSC</v>
      </c>
      <c r="C26" s="43"/>
      <c r="D26" s="44"/>
      <c r="E26" s="46" t="str">
        <f>A28</f>
        <v>FC大島</v>
      </c>
      <c r="F26" s="47"/>
      <c r="G26" s="48"/>
      <c r="H26" s="42" t="str">
        <f>A29</f>
        <v>習志野トレセン</v>
      </c>
      <c r="I26" s="43"/>
      <c r="J26" s="44"/>
      <c r="K26" s="14" t="s">
        <v>2</v>
      </c>
      <c r="L26" s="14" t="s">
        <v>0</v>
      </c>
      <c r="M26" s="14" t="s">
        <v>1</v>
      </c>
      <c r="N26" s="14" t="s">
        <v>7</v>
      </c>
      <c r="O26" s="14" t="s">
        <v>5</v>
      </c>
      <c r="P26" s="14" t="s">
        <v>45</v>
      </c>
      <c r="Q26" s="14" t="s">
        <v>4</v>
      </c>
      <c r="R26" s="14" t="s">
        <v>6</v>
      </c>
    </row>
    <row r="27" spans="1:18" ht="30" customHeight="1">
      <c r="A27" s="29" t="s">
        <v>70</v>
      </c>
      <c r="B27" s="34" t="s">
        <v>53</v>
      </c>
      <c r="C27" s="35"/>
      <c r="D27" s="36"/>
      <c r="E27" s="16">
        <v>1</v>
      </c>
      <c r="F27" s="17" t="s">
        <v>58</v>
      </c>
      <c r="G27" s="18">
        <v>1</v>
      </c>
      <c r="H27" s="19">
        <v>3</v>
      </c>
      <c r="I27" s="17" t="s">
        <v>54</v>
      </c>
      <c r="J27" s="18">
        <v>4</v>
      </c>
      <c r="K27" s="24">
        <f>L27*3+M27*1</f>
        <v>1</v>
      </c>
      <c r="L27" s="14">
        <f>COUNTIF(B27:J27,"○")</f>
        <v>0</v>
      </c>
      <c r="M27" s="14">
        <f>COUNTIF(B27:J27,"△")</f>
        <v>1</v>
      </c>
      <c r="N27" s="14">
        <f>COUNTIF(B27:J27,"●")</f>
        <v>1</v>
      </c>
      <c r="O27" s="14">
        <f>P27-Q27</f>
        <v>-1</v>
      </c>
      <c r="P27" s="14">
        <f>E27+H27</f>
        <v>4</v>
      </c>
      <c r="Q27" s="25">
        <f>D27+G27+J27</f>
        <v>5</v>
      </c>
      <c r="R27" s="20">
        <v>3</v>
      </c>
    </row>
    <row r="28" spans="1:18" ht="30" customHeight="1">
      <c r="A28" s="15" t="s">
        <v>50</v>
      </c>
      <c r="B28" s="16">
        <v>1</v>
      </c>
      <c r="C28" s="17" t="s">
        <v>58</v>
      </c>
      <c r="D28" s="18">
        <v>1</v>
      </c>
      <c r="E28" s="34" t="s">
        <v>53</v>
      </c>
      <c r="F28" s="35"/>
      <c r="G28" s="36"/>
      <c r="H28" s="16">
        <v>2</v>
      </c>
      <c r="I28" s="17" t="s">
        <v>56</v>
      </c>
      <c r="J28" s="18">
        <v>1</v>
      </c>
      <c r="K28" s="26">
        <f>L28*3+M28*1</f>
        <v>4</v>
      </c>
      <c r="L28" s="27">
        <f>COUNTIF(B28:J28,"○")</f>
        <v>1</v>
      </c>
      <c r="M28" s="27">
        <f>COUNTIF(B28:J28,"△")</f>
        <v>1</v>
      </c>
      <c r="N28" s="27">
        <f>COUNTIF(B28:J28,"●")</f>
        <v>0</v>
      </c>
      <c r="O28" s="14">
        <f>P28-Q28</f>
        <v>1</v>
      </c>
      <c r="P28" s="14">
        <f>B28+H28</f>
        <v>3</v>
      </c>
      <c r="Q28" s="25">
        <f>D28+G28+J28</f>
        <v>2</v>
      </c>
      <c r="R28" s="20">
        <v>1</v>
      </c>
    </row>
    <row r="29" spans="1:18" ht="30" customHeight="1">
      <c r="A29" s="15" t="s">
        <v>31</v>
      </c>
      <c r="B29" s="22">
        <v>4</v>
      </c>
      <c r="C29" s="17" t="s">
        <v>56</v>
      </c>
      <c r="D29" s="18">
        <v>3</v>
      </c>
      <c r="E29" s="16">
        <v>1</v>
      </c>
      <c r="F29" s="17" t="s">
        <v>54</v>
      </c>
      <c r="G29" s="18">
        <v>2</v>
      </c>
      <c r="H29" s="34" t="s">
        <v>53</v>
      </c>
      <c r="I29" s="35"/>
      <c r="J29" s="36"/>
      <c r="K29" s="24">
        <f>L29*3+M29*1</f>
        <v>3</v>
      </c>
      <c r="L29" s="14">
        <f>COUNTIF(B29:J29,"○")</f>
        <v>1</v>
      </c>
      <c r="M29" s="14">
        <f>COUNTIF(B29:J29,"△")</f>
        <v>0</v>
      </c>
      <c r="N29" s="14">
        <f>COUNTIF(B29:J29,"●")</f>
        <v>1</v>
      </c>
      <c r="O29" s="14">
        <f>P29-Q29</f>
        <v>0</v>
      </c>
      <c r="P29" s="14">
        <f>B29+E29</f>
        <v>5</v>
      </c>
      <c r="Q29" s="25">
        <f>D29+G29+J29</f>
        <v>5</v>
      </c>
      <c r="R29" s="20">
        <v>2</v>
      </c>
    </row>
    <row r="30" spans="1:18" s="5" customFormat="1" ht="19.5" customHeight="1">
      <c r="A30" s="8"/>
      <c r="B30" s="11"/>
      <c r="C30" s="7"/>
      <c r="D30" s="9"/>
      <c r="E30" s="9"/>
      <c r="F30" s="7"/>
      <c r="G30" s="9"/>
      <c r="H30" s="9"/>
      <c r="I30" s="9"/>
      <c r="J30" s="9"/>
      <c r="K30" s="7"/>
      <c r="L30" s="7"/>
      <c r="M30" s="7"/>
      <c r="N30" s="7"/>
      <c r="O30" s="7"/>
      <c r="P30" s="7"/>
      <c r="Q30" s="9"/>
      <c r="R30" s="7"/>
    </row>
    <row r="31" spans="1:18" s="5" customFormat="1" ht="19.5" customHeight="1">
      <c r="A31" s="45" t="s">
        <v>26</v>
      </c>
      <c r="B31" s="45"/>
      <c r="C31" s="6"/>
      <c r="D31" s="6"/>
      <c r="E31" s="39" t="s">
        <v>13</v>
      </c>
      <c r="F31" s="39"/>
      <c r="G31" s="39"/>
      <c r="I31" s="5">
        <v>0</v>
      </c>
      <c r="J31" s="5" t="s">
        <v>61</v>
      </c>
      <c r="K31" s="7">
        <v>0</v>
      </c>
      <c r="M31" s="39" t="s">
        <v>14</v>
      </c>
      <c r="N31" s="39"/>
      <c r="O31" s="39"/>
      <c r="R31" s="7"/>
    </row>
    <row r="32" spans="1:16" s="5" customFormat="1" ht="19.5" customHeight="1">
      <c r="A32" s="45"/>
      <c r="B32" s="45"/>
      <c r="C32" s="6"/>
      <c r="D32" s="9" t="s">
        <v>62</v>
      </c>
      <c r="E32" s="49" t="str">
        <f>A23</f>
        <v>ヴィスポ柏99FC</v>
      </c>
      <c r="F32" s="49"/>
      <c r="G32" s="49"/>
      <c r="H32" s="9" t="s">
        <v>63</v>
      </c>
      <c r="I32" s="5">
        <v>9</v>
      </c>
      <c r="J32" s="5" t="s">
        <v>71</v>
      </c>
      <c r="K32" s="7">
        <v>10</v>
      </c>
      <c r="L32" s="7" t="s">
        <v>62</v>
      </c>
      <c r="M32" s="40" t="str">
        <f>A28</f>
        <v>FC大島</v>
      </c>
      <c r="N32" s="40"/>
      <c r="O32" s="40"/>
      <c r="P32" s="7" t="s">
        <v>68</v>
      </c>
    </row>
  </sheetData>
  <sheetProtection/>
  <mergeCells count="53">
    <mergeCell ref="A20:B20"/>
    <mergeCell ref="B22:D22"/>
    <mergeCell ref="E23:G23"/>
    <mergeCell ref="C20:J20"/>
    <mergeCell ref="H24:J24"/>
    <mergeCell ref="E21:G21"/>
    <mergeCell ref="H21:J21"/>
    <mergeCell ref="B21:D21"/>
    <mergeCell ref="A1:J1"/>
    <mergeCell ref="K1:R1"/>
    <mergeCell ref="K3:N3"/>
    <mergeCell ref="O4:R4"/>
    <mergeCell ref="K4:N4"/>
    <mergeCell ref="A3:B3"/>
    <mergeCell ref="A4:B4"/>
    <mergeCell ref="C3:J3"/>
    <mergeCell ref="C4:J4"/>
    <mergeCell ref="H29:J29"/>
    <mergeCell ref="H26:J26"/>
    <mergeCell ref="M32:O32"/>
    <mergeCell ref="M31:O31"/>
    <mergeCell ref="B26:D26"/>
    <mergeCell ref="E26:G26"/>
    <mergeCell ref="E32:G32"/>
    <mergeCell ref="B27:D27"/>
    <mergeCell ref="E28:G28"/>
    <mergeCell ref="A31:B32"/>
    <mergeCell ref="E31:G31"/>
    <mergeCell ref="E10:G10"/>
    <mergeCell ref="H10:J10"/>
    <mergeCell ref="A19:B19"/>
    <mergeCell ref="E16:G16"/>
    <mergeCell ref="H13:J13"/>
    <mergeCell ref="A15:B16"/>
    <mergeCell ref="E15:G15"/>
    <mergeCell ref="I15:I16"/>
    <mergeCell ref="B10:D10"/>
    <mergeCell ref="H5:J5"/>
    <mergeCell ref="B5:D5"/>
    <mergeCell ref="E5:G5"/>
    <mergeCell ref="C19:J19"/>
    <mergeCell ref="J15:J16"/>
    <mergeCell ref="B6:D6"/>
    <mergeCell ref="E7:G7"/>
    <mergeCell ref="H8:J8"/>
    <mergeCell ref="B11:D11"/>
    <mergeCell ref="E12:G12"/>
    <mergeCell ref="K20:N20"/>
    <mergeCell ref="K15:K16"/>
    <mergeCell ref="M15:O15"/>
    <mergeCell ref="O20:R20"/>
    <mergeCell ref="M16:O16"/>
    <mergeCell ref="K19:N19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s.ishiwata</cp:lastModifiedBy>
  <cp:lastPrinted>2012-06-18T10:56:39Z</cp:lastPrinted>
  <dcterms:created xsi:type="dcterms:W3CDTF">2002-11-17T22:09:50Z</dcterms:created>
  <dcterms:modified xsi:type="dcterms:W3CDTF">2012-09-10T21:17:06Z</dcterms:modified>
  <cp:category/>
  <cp:version/>
  <cp:contentType/>
  <cp:contentStatus/>
</cp:coreProperties>
</file>