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Aコート" sheetId="1" r:id="rId1"/>
    <sheet name="Ｂコート" sheetId="2" r:id="rId2"/>
    <sheet name="Ｃコート" sheetId="3" r:id="rId3"/>
    <sheet name="Ｄコート" sheetId="4" r:id="rId4"/>
    <sheet name="Eコート" sheetId="5" r:id="rId5"/>
    <sheet name="Ｆコート" sheetId="6" r:id="rId6"/>
  </sheets>
  <definedNames/>
  <calcPr fullCalcOnLoad="1"/>
</workbook>
</file>

<file path=xl/sharedStrings.xml><?xml version="1.0" encoding="utf-8"?>
<sst xmlns="http://schemas.openxmlformats.org/spreadsheetml/2006/main" count="645" uniqueCount="83">
  <si>
    <t>勝</t>
  </si>
  <si>
    <t>分</t>
  </si>
  <si>
    <t>勝点</t>
  </si>
  <si>
    <t>得点</t>
  </si>
  <si>
    <t>失点</t>
  </si>
  <si>
    <t>得失点</t>
  </si>
  <si>
    <t>順位</t>
  </si>
  <si>
    <t>負</t>
  </si>
  <si>
    <t>1位リーグ</t>
  </si>
  <si>
    <t>2年生Aコート</t>
  </si>
  <si>
    <t>2位リーグ</t>
  </si>
  <si>
    <t>3位リーグ</t>
  </si>
  <si>
    <t>習志野MSS(B)</t>
  </si>
  <si>
    <t>谷津SC(A)</t>
  </si>
  <si>
    <t>向山ｲﾚﾌﾞﾝSC(B)</t>
  </si>
  <si>
    <t>FC高津(A)</t>
  </si>
  <si>
    <t>東習志野FC(A)</t>
  </si>
  <si>
    <t>2年生Bコート</t>
  </si>
  <si>
    <t>谷津SC(B)</t>
  </si>
  <si>
    <t>香澄FC(A)</t>
  </si>
  <si>
    <t>習志野MSS(A)</t>
  </si>
  <si>
    <t>2年生Cコート</t>
  </si>
  <si>
    <t>向山ｲﾚﾌﾞﾝSC(A)</t>
  </si>
  <si>
    <t>2年生Dコート</t>
  </si>
  <si>
    <t>香澄FC(B)</t>
  </si>
  <si>
    <t>大久保SC(A)</t>
  </si>
  <si>
    <t>谷津SC(D)</t>
  </si>
  <si>
    <t>2年生Eコート</t>
  </si>
  <si>
    <t>実籾ﾏﾘﾝｽﾀｰｽﾞ</t>
  </si>
  <si>
    <t>2年生Fコート</t>
  </si>
  <si>
    <t>大久保SC(B)</t>
  </si>
  <si>
    <t>谷津SC(C)</t>
  </si>
  <si>
    <t>FC高津(C)</t>
  </si>
  <si>
    <t>平成24年10月13日（土）</t>
  </si>
  <si>
    <t>志津FC(B)</t>
  </si>
  <si>
    <t>秋津SC</t>
  </si>
  <si>
    <t>大和田FC（C）</t>
  </si>
  <si>
    <t>まつひだいSC(B)</t>
  </si>
  <si>
    <t>小倉FC</t>
  </si>
  <si>
    <t>FC.MIYAMA EAST(A)</t>
  </si>
  <si>
    <t>高洲ｺｽﾓｽFC(B)</t>
  </si>
  <si>
    <t>志津FC(A)</t>
  </si>
  <si>
    <t>船橋ｲﾚﾌﾞﾝ2002(B)</t>
  </si>
  <si>
    <t>習志野MSS(C)</t>
  </si>
  <si>
    <t>鎌ヶ谷蹴球会(A)</t>
  </si>
  <si>
    <t>鷺沼FC(B)</t>
  </si>
  <si>
    <t>高洲ｺｽﾓｽFC(A)</t>
  </si>
  <si>
    <t>東習志野FC(B)</t>
  </si>
  <si>
    <t>矢切SC(A)</t>
  </si>
  <si>
    <t>FC.MIYAMA EAST(B)</t>
  </si>
  <si>
    <t>鷺沼FC(A)</t>
  </si>
  <si>
    <t>大和田FC（A）</t>
  </si>
  <si>
    <t>鎌ヶ谷蹴球会(B)</t>
  </si>
  <si>
    <t>船橋ｲﾚﾌﾞﾝ2002(A)</t>
  </si>
  <si>
    <t>矢切SC(C)</t>
  </si>
  <si>
    <t>若松ｴﾙﾌ</t>
  </si>
  <si>
    <t>船橋ｲﾚﾌﾞﾝ2002(C)</t>
  </si>
  <si>
    <t>ﾌﾟﾚｼﾞｰﾙFC(B)</t>
  </si>
  <si>
    <t>高洲ｺｽﾓｽFC(C)</t>
  </si>
  <si>
    <t>大和田FC（B）</t>
  </si>
  <si>
    <t>矢切SC(B)</t>
  </si>
  <si>
    <t>千葉SC</t>
  </si>
  <si>
    <t>大久保東FC</t>
  </si>
  <si>
    <t>ﾊﾞﾃﾞｨｰSC千葉(A)</t>
  </si>
  <si>
    <t>ｱﾍﾞｰﾘｬｽ千葉</t>
  </si>
  <si>
    <t>FC高津(B)</t>
  </si>
  <si>
    <t>ﾊﾞﾃﾞｨｰSC千葉(B)</t>
  </si>
  <si>
    <t>ﾌﾟﾚｼﾞｰﾙFC(A)</t>
  </si>
  <si>
    <t>ﾊﾞﾃﾞｨｰSC千葉(C)</t>
  </si>
  <si>
    <t>ﾊﾞﾃﾞｨｰSC千葉(D)</t>
  </si>
  <si>
    <t>まつひだいSC(A)</t>
  </si>
  <si>
    <t>海神ｽﾎﾟｰﾂｸﾗﾌﾞ</t>
  </si>
  <si>
    <t>●</t>
  </si>
  <si>
    <t>△</t>
  </si>
  <si>
    <t>○</t>
  </si>
  <si>
    <t>△</t>
  </si>
  <si>
    <t>●</t>
  </si>
  <si>
    <t>○</t>
  </si>
  <si>
    <t>●</t>
  </si>
  <si>
    <t>○</t>
  </si>
  <si>
    <t>△</t>
  </si>
  <si>
    <t>抽選による</t>
  </si>
  <si>
    <t>ＰＫ４－３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</si>
</sst>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20" fontId="2" fillId="0" borderId="0" xfId="61" applyNumberFormat="1" applyFont="1" applyFill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0" fontId="2" fillId="0" borderId="0" xfId="61" applyNumberFormat="1" applyFont="1" applyFill="1" applyAlignment="1" applyProtection="1">
      <alignment horizontal="center" vertical="center" shrinkToFit="1"/>
      <protection/>
    </xf>
    <xf numFmtId="0" fontId="2" fillId="0" borderId="11" xfId="6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3" xfId="62" applyNumberFormat="1" applyFont="1" applyFill="1" applyBorder="1" applyAlignment="1" applyProtection="1">
      <alignment horizontal="center" vertical="center" shrinkToFit="1"/>
      <protection locked="0"/>
    </xf>
    <xf numFmtId="180" fontId="2" fillId="24" borderId="14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5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6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7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8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7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8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6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5" xfId="61" applyNumberFormat="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right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" vertical="center" shrinkToFit="1"/>
      <protection/>
    </xf>
    <xf numFmtId="0" fontId="2" fillId="0" borderId="11" xfId="6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7" xfId="61" applyFont="1" applyFill="1" applyBorder="1" applyAlignment="1" applyProtection="1">
      <alignment horizontal="center" vertical="center" shrinkToFit="1"/>
      <protection/>
    </xf>
    <xf numFmtId="0" fontId="2" fillId="0" borderId="11" xfId="6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9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大久保SC(B)</v>
      </c>
      <c r="C3" s="41"/>
      <c r="D3" s="42"/>
      <c r="E3" s="36" t="str">
        <f>A5</f>
        <v>習志野MSS(A)</v>
      </c>
      <c r="F3" s="37"/>
      <c r="G3" s="38"/>
      <c r="H3" s="36" t="str">
        <f>A6</f>
        <v>志津FC(B)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30</v>
      </c>
      <c r="B4" s="10"/>
      <c r="C4" s="11"/>
      <c r="D4" s="11"/>
      <c r="E4" s="12">
        <v>0</v>
      </c>
      <c r="F4" s="8" t="s">
        <v>72</v>
      </c>
      <c r="G4" s="9">
        <v>1</v>
      </c>
      <c r="H4" s="13">
        <v>0</v>
      </c>
      <c r="I4" s="13" t="s">
        <v>73</v>
      </c>
      <c r="J4" s="9">
        <v>0</v>
      </c>
      <c r="K4" s="32">
        <f>L4*3+M4*1</f>
        <v>1</v>
      </c>
      <c r="L4" s="33">
        <f>COUNTIF(B4:J4,"○")</f>
        <v>0</v>
      </c>
      <c r="M4" s="33">
        <f>COUNTIF(B4:J4,"△")</f>
        <v>1</v>
      </c>
      <c r="N4" s="33">
        <f>COUNTIF(B4:J4,"●")</f>
        <v>1</v>
      </c>
      <c r="O4" s="33">
        <f>P4-Q4</f>
        <v>-1</v>
      </c>
      <c r="P4" s="34">
        <f>B4+E4+H4</f>
        <v>0</v>
      </c>
      <c r="Q4" s="34">
        <f>D4+G4+J4</f>
        <v>1</v>
      </c>
      <c r="R4" s="1">
        <v>3</v>
      </c>
      <c r="S4" s="2"/>
      <c r="T4" s="2"/>
      <c r="V4" s="4"/>
      <c r="W4" s="5"/>
      <c r="X4" s="6"/>
      <c r="Y4" s="2"/>
    </row>
    <row r="5" spans="1:25" ht="18" customHeight="1">
      <c r="A5" s="27" t="s">
        <v>20</v>
      </c>
      <c r="B5" s="12">
        <v>1</v>
      </c>
      <c r="C5" s="13" t="s">
        <v>74</v>
      </c>
      <c r="D5" s="9">
        <v>0</v>
      </c>
      <c r="E5" s="14"/>
      <c r="F5" s="15"/>
      <c r="G5" s="16"/>
      <c r="H5" s="17">
        <v>1</v>
      </c>
      <c r="I5" s="17" t="s">
        <v>74</v>
      </c>
      <c r="J5" s="18">
        <v>0</v>
      </c>
      <c r="K5" s="32">
        <f>L5*3+M5*1</f>
        <v>6</v>
      </c>
      <c r="L5" s="33">
        <f>COUNTIF(B5:J5,"○")</f>
        <v>2</v>
      </c>
      <c r="M5" s="33">
        <f>COUNTIF(B5:J5,"△")</f>
        <v>0</v>
      </c>
      <c r="N5" s="33">
        <f>COUNTIF(B5:J5,"●")</f>
        <v>0</v>
      </c>
      <c r="O5" s="33">
        <f>P5-Q5</f>
        <v>2</v>
      </c>
      <c r="P5" s="34">
        <f>B5+E5+H5</f>
        <v>2</v>
      </c>
      <c r="Q5" s="34">
        <f>D5+G5+J5</f>
        <v>0</v>
      </c>
      <c r="R5" s="1">
        <v>1</v>
      </c>
      <c r="S5" s="2"/>
      <c r="T5" s="2"/>
      <c r="V5" s="4"/>
      <c r="W5" s="5"/>
      <c r="X5" s="6"/>
      <c r="Y5" s="6"/>
    </row>
    <row r="6" spans="1:25" ht="18" customHeight="1">
      <c r="A6" s="27" t="s">
        <v>34</v>
      </c>
      <c r="B6" s="12">
        <v>0</v>
      </c>
      <c r="C6" s="8" t="s">
        <v>75</v>
      </c>
      <c r="D6" s="9">
        <v>0</v>
      </c>
      <c r="E6" s="19">
        <v>0</v>
      </c>
      <c r="F6" s="8" t="s">
        <v>76</v>
      </c>
      <c r="G6" s="18">
        <v>1</v>
      </c>
      <c r="H6" s="15"/>
      <c r="I6" s="15"/>
      <c r="J6" s="16"/>
      <c r="K6" s="32">
        <f>L6*3+M6*1</f>
        <v>1</v>
      </c>
      <c r="L6" s="33">
        <f>COUNTIF(B6:J6,"○")</f>
        <v>0</v>
      </c>
      <c r="M6" s="33">
        <f>COUNTIF(B6:J6,"△")</f>
        <v>1</v>
      </c>
      <c r="N6" s="33">
        <f>COUNTIF(B6:J6,"●")</f>
        <v>1</v>
      </c>
      <c r="O6" s="33">
        <f>P6-Q6</f>
        <v>-1</v>
      </c>
      <c r="P6" s="34">
        <f>B6+E6+H6</f>
        <v>0</v>
      </c>
      <c r="Q6" s="34">
        <f>D6+G6+J6</f>
        <v>1</v>
      </c>
      <c r="R6" s="1">
        <v>2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3" t="s">
        <v>81</v>
      </c>
      <c r="Q7" s="44"/>
      <c r="R7" s="45"/>
      <c r="V7" s="4"/>
      <c r="W7" s="7"/>
      <c r="X7" s="6"/>
    </row>
    <row r="8" spans="1:25" ht="18" customHeight="1">
      <c r="A8" s="29">
        <v>2</v>
      </c>
      <c r="B8" s="40" t="str">
        <f>A9</f>
        <v>千葉SC</v>
      </c>
      <c r="C8" s="41"/>
      <c r="D8" s="42"/>
      <c r="E8" s="36" t="str">
        <f>A10</f>
        <v>船橋ｲﾚﾌﾞﾝ2002(C)</v>
      </c>
      <c r="F8" s="37"/>
      <c r="G8" s="38"/>
      <c r="H8" s="36" t="str">
        <f>A11</f>
        <v>向山ｲﾚﾌﾞﾝSC(A)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61</v>
      </c>
      <c r="B9" s="10"/>
      <c r="C9" s="11"/>
      <c r="D9" s="11"/>
      <c r="E9" s="12">
        <v>0</v>
      </c>
      <c r="F9" s="8" t="s">
        <v>76</v>
      </c>
      <c r="G9" s="9">
        <v>1</v>
      </c>
      <c r="H9" s="13">
        <v>2</v>
      </c>
      <c r="I9" s="13" t="s">
        <v>74</v>
      </c>
      <c r="J9" s="9">
        <v>0</v>
      </c>
      <c r="K9" s="32">
        <f>L9*3+M9*1</f>
        <v>3</v>
      </c>
      <c r="L9" s="33">
        <f>COUNTIF(B9:J9,"○")</f>
        <v>1</v>
      </c>
      <c r="M9" s="33">
        <f>COUNTIF(B9:J9,"△")</f>
        <v>0</v>
      </c>
      <c r="N9" s="33">
        <f>COUNTIF(B9:J9,"●")</f>
        <v>1</v>
      </c>
      <c r="O9" s="33">
        <f>P9-Q9</f>
        <v>1</v>
      </c>
      <c r="P9" s="34">
        <f>B9+E9+H9</f>
        <v>2</v>
      </c>
      <c r="Q9" s="34">
        <f>D9+G9+J9</f>
        <v>1</v>
      </c>
      <c r="R9" s="1">
        <v>2</v>
      </c>
      <c r="V9" s="4"/>
      <c r="X9" s="6"/>
    </row>
    <row r="10" spans="1:24" ht="18" customHeight="1">
      <c r="A10" s="27" t="s">
        <v>56</v>
      </c>
      <c r="B10" s="12">
        <v>1</v>
      </c>
      <c r="C10" s="13" t="s">
        <v>74</v>
      </c>
      <c r="D10" s="9">
        <v>0</v>
      </c>
      <c r="E10" s="14"/>
      <c r="F10" s="15"/>
      <c r="G10" s="16"/>
      <c r="H10" s="17">
        <v>1</v>
      </c>
      <c r="I10" s="17" t="s">
        <v>75</v>
      </c>
      <c r="J10" s="18">
        <v>1</v>
      </c>
      <c r="K10" s="32">
        <f>L10*3+M10*1</f>
        <v>4</v>
      </c>
      <c r="L10" s="33">
        <f>COUNTIF(B10:J10,"○")</f>
        <v>1</v>
      </c>
      <c r="M10" s="33">
        <f>COUNTIF(B10:J10,"△")</f>
        <v>1</v>
      </c>
      <c r="N10" s="33">
        <f>COUNTIF(B10:J10,"●")</f>
        <v>0</v>
      </c>
      <c r="O10" s="33">
        <f>P10-Q10</f>
        <v>1</v>
      </c>
      <c r="P10" s="34">
        <f>B10+E10+H10</f>
        <v>2</v>
      </c>
      <c r="Q10" s="34">
        <f>D10+G10+J10</f>
        <v>1</v>
      </c>
      <c r="R10" s="1">
        <v>1</v>
      </c>
      <c r="X10" s="6"/>
    </row>
    <row r="11" spans="1:24" ht="18" customHeight="1">
      <c r="A11" s="27" t="s">
        <v>22</v>
      </c>
      <c r="B11" s="12">
        <v>0</v>
      </c>
      <c r="C11" s="8" t="s">
        <v>76</v>
      </c>
      <c r="D11" s="9">
        <v>2</v>
      </c>
      <c r="E11" s="19">
        <v>1</v>
      </c>
      <c r="F11" s="8" t="s">
        <v>75</v>
      </c>
      <c r="G11" s="18">
        <v>1</v>
      </c>
      <c r="H11" s="15"/>
      <c r="I11" s="15"/>
      <c r="J11" s="16"/>
      <c r="K11" s="32">
        <f>L11*3+M11*1</f>
        <v>1</v>
      </c>
      <c r="L11" s="33">
        <f>COUNTIF(B11:J11,"○")</f>
        <v>0</v>
      </c>
      <c r="M11" s="33">
        <f>COUNTIF(B11:J11,"△")</f>
        <v>1</v>
      </c>
      <c r="N11" s="33">
        <f>COUNTIF(B11:J11,"●")</f>
        <v>1</v>
      </c>
      <c r="O11" s="33">
        <f>P11-Q11</f>
        <v>-2</v>
      </c>
      <c r="P11" s="34">
        <f>B11+E11+H11</f>
        <v>1</v>
      </c>
      <c r="Q11" s="34">
        <f>D11+G11+J11</f>
        <v>3</v>
      </c>
      <c r="R11" s="1">
        <v>3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まつひだいSC(B)</v>
      </c>
      <c r="C13" s="41"/>
      <c r="D13" s="42"/>
      <c r="E13" s="36" t="str">
        <f>A15</f>
        <v>大久保東FC</v>
      </c>
      <c r="F13" s="37"/>
      <c r="G13" s="38"/>
      <c r="H13" s="36" t="str">
        <f>A16</f>
        <v>FC高津(C)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37</v>
      </c>
      <c r="B14" s="10"/>
      <c r="C14" s="11"/>
      <c r="D14" s="11"/>
      <c r="E14" s="12">
        <v>3</v>
      </c>
      <c r="F14" s="8" t="s">
        <v>74</v>
      </c>
      <c r="G14" s="9">
        <v>2</v>
      </c>
      <c r="H14" s="13">
        <v>2</v>
      </c>
      <c r="I14" s="13" t="s">
        <v>75</v>
      </c>
      <c r="J14" s="9">
        <v>2</v>
      </c>
      <c r="K14" s="32">
        <f>L14*3+M14*1</f>
        <v>4</v>
      </c>
      <c r="L14" s="33">
        <f>COUNTIF(B14:J14,"○")</f>
        <v>1</v>
      </c>
      <c r="M14" s="33">
        <f>COUNTIF(B14:J14,"△")</f>
        <v>1</v>
      </c>
      <c r="N14" s="33">
        <f>COUNTIF(B14:J14,"●")</f>
        <v>0</v>
      </c>
      <c r="O14" s="33">
        <f>P14-Q14</f>
        <v>1</v>
      </c>
      <c r="P14" s="34">
        <f>B14+E14+H14</f>
        <v>5</v>
      </c>
      <c r="Q14" s="34">
        <f>D14+G14+J14</f>
        <v>4</v>
      </c>
      <c r="R14" s="1">
        <v>1</v>
      </c>
      <c r="V14" s="4"/>
      <c r="W14" s="7"/>
      <c r="X14" s="6"/>
      <c r="Y14" s="6"/>
    </row>
    <row r="15" spans="1:25" ht="18" customHeight="1">
      <c r="A15" s="27" t="s">
        <v>62</v>
      </c>
      <c r="B15" s="12">
        <v>2</v>
      </c>
      <c r="C15" s="13" t="s">
        <v>76</v>
      </c>
      <c r="D15" s="9">
        <v>3</v>
      </c>
      <c r="E15" s="14"/>
      <c r="F15" s="15"/>
      <c r="G15" s="16"/>
      <c r="H15" s="17">
        <v>4</v>
      </c>
      <c r="I15" s="17" t="s">
        <v>74</v>
      </c>
      <c r="J15" s="18">
        <v>0</v>
      </c>
      <c r="K15" s="32">
        <f>L15*3+M15*1</f>
        <v>3</v>
      </c>
      <c r="L15" s="33">
        <f>COUNTIF(B15:J15,"○")</f>
        <v>1</v>
      </c>
      <c r="M15" s="33">
        <f>COUNTIF(B15:J15,"△")</f>
        <v>0</v>
      </c>
      <c r="N15" s="33">
        <f>COUNTIF(B15:J15,"●")</f>
        <v>1</v>
      </c>
      <c r="O15" s="33">
        <f>P15-Q15</f>
        <v>3</v>
      </c>
      <c r="P15" s="34">
        <f>B15+E15+H15</f>
        <v>6</v>
      </c>
      <c r="Q15" s="34">
        <f>D15+G15+J15</f>
        <v>3</v>
      </c>
      <c r="R15" s="1">
        <v>2</v>
      </c>
      <c r="V15" s="4"/>
      <c r="W15" s="7"/>
      <c r="X15" s="6"/>
      <c r="Y15" s="6"/>
    </row>
    <row r="16" spans="1:25" ht="18" customHeight="1">
      <c r="A16" s="27" t="s">
        <v>32</v>
      </c>
      <c r="B16" s="12">
        <v>2</v>
      </c>
      <c r="C16" s="8" t="s">
        <v>75</v>
      </c>
      <c r="D16" s="9">
        <v>2</v>
      </c>
      <c r="E16" s="19">
        <v>0</v>
      </c>
      <c r="F16" s="8" t="s">
        <v>76</v>
      </c>
      <c r="G16" s="18">
        <v>4</v>
      </c>
      <c r="H16" s="15"/>
      <c r="I16" s="15"/>
      <c r="J16" s="16"/>
      <c r="K16" s="32">
        <f>L16*3+M16*1</f>
        <v>1</v>
      </c>
      <c r="L16" s="33">
        <f>COUNTIF(B16:J16,"○")</f>
        <v>0</v>
      </c>
      <c r="M16" s="33">
        <f>COUNTIF(B16:J16,"△")</f>
        <v>1</v>
      </c>
      <c r="N16" s="33">
        <f>COUNTIF(B16:J16,"●")</f>
        <v>1</v>
      </c>
      <c r="O16" s="33">
        <f>P16-Q16</f>
        <v>-4</v>
      </c>
      <c r="P16" s="34">
        <f>B16+E16+H16</f>
        <v>2</v>
      </c>
      <c r="Q16" s="34">
        <f>D16+G16+J16</f>
        <v>6</v>
      </c>
      <c r="R16" s="1">
        <v>3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習志野MSS(A)</v>
      </c>
      <c r="C19" s="41"/>
      <c r="D19" s="42"/>
      <c r="E19" s="36" t="str">
        <f>A21</f>
        <v>船橋ｲﾚﾌﾞﾝ2002(C)</v>
      </c>
      <c r="F19" s="37"/>
      <c r="G19" s="38"/>
      <c r="H19" s="36" t="str">
        <f>A22</f>
        <v>まつひだいSC(B)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7" t="s">
        <v>20</v>
      </c>
      <c r="B20" s="10"/>
      <c r="C20" s="11"/>
      <c r="D20" s="11"/>
      <c r="E20" s="12">
        <v>2</v>
      </c>
      <c r="F20" s="8" t="s">
        <v>76</v>
      </c>
      <c r="G20" s="9">
        <v>3</v>
      </c>
      <c r="H20" s="13">
        <v>1</v>
      </c>
      <c r="I20" s="13" t="s">
        <v>75</v>
      </c>
      <c r="J20" s="9">
        <v>1</v>
      </c>
      <c r="K20" s="32">
        <f>L20*3+M20*1</f>
        <v>1</v>
      </c>
      <c r="L20" s="33">
        <f>COUNTIF(B20:J20,"○")</f>
        <v>0</v>
      </c>
      <c r="M20" s="33">
        <f>COUNTIF(B20:J20,"△")</f>
        <v>1</v>
      </c>
      <c r="N20" s="33">
        <f>COUNTIF(B20:J20,"●")</f>
        <v>1</v>
      </c>
      <c r="O20" s="33">
        <f>P20-Q20</f>
        <v>-1</v>
      </c>
      <c r="P20" s="34">
        <f>B20+E20+H20</f>
        <v>3</v>
      </c>
      <c r="Q20" s="34">
        <f>D20+G20+J20</f>
        <v>4</v>
      </c>
      <c r="R20" s="1">
        <v>2</v>
      </c>
    </row>
    <row r="21" spans="1:18" ht="18" customHeight="1">
      <c r="A21" s="27" t="s">
        <v>56</v>
      </c>
      <c r="B21" s="12">
        <v>3</v>
      </c>
      <c r="C21" s="13" t="s">
        <v>74</v>
      </c>
      <c r="D21" s="9">
        <v>2</v>
      </c>
      <c r="E21" s="14"/>
      <c r="F21" s="15"/>
      <c r="G21" s="16"/>
      <c r="H21" s="17">
        <v>5</v>
      </c>
      <c r="I21" s="17" t="s">
        <v>74</v>
      </c>
      <c r="J21" s="18">
        <v>2</v>
      </c>
      <c r="K21" s="32">
        <f>L21*3+M21*1</f>
        <v>6</v>
      </c>
      <c r="L21" s="33">
        <f>COUNTIF(B21:J21,"○")</f>
        <v>2</v>
      </c>
      <c r="M21" s="33">
        <f>COUNTIF(B21:J21,"△")</f>
        <v>0</v>
      </c>
      <c r="N21" s="33">
        <f>COUNTIF(B21:J21,"●")</f>
        <v>0</v>
      </c>
      <c r="O21" s="33">
        <f>P21-Q21</f>
        <v>4</v>
      </c>
      <c r="P21" s="34">
        <f>B21+E21+H21</f>
        <v>8</v>
      </c>
      <c r="Q21" s="34">
        <f>D21+G21+J21</f>
        <v>4</v>
      </c>
      <c r="R21" s="1">
        <v>1</v>
      </c>
    </row>
    <row r="22" spans="1:18" ht="18" customHeight="1">
      <c r="A22" s="26" t="s">
        <v>37</v>
      </c>
      <c r="B22" s="12">
        <v>1</v>
      </c>
      <c r="C22" s="8" t="s">
        <v>75</v>
      </c>
      <c r="D22" s="9">
        <v>1</v>
      </c>
      <c r="E22" s="19">
        <v>2</v>
      </c>
      <c r="F22" s="8" t="s">
        <v>76</v>
      </c>
      <c r="G22" s="18">
        <v>5</v>
      </c>
      <c r="H22" s="15"/>
      <c r="I22" s="15"/>
      <c r="J22" s="16"/>
      <c r="K22" s="32">
        <f>L22*3+M22*1</f>
        <v>1</v>
      </c>
      <c r="L22" s="33">
        <f>COUNTIF(B22:J22,"○")</f>
        <v>0</v>
      </c>
      <c r="M22" s="33">
        <f>COUNTIF(B22:J22,"△")</f>
        <v>1</v>
      </c>
      <c r="N22" s="33">
        <f>COUNTIF(B22:J22,"●")</f>
        <v>1</v>
      </c>
      <c r="O22" s="33">
        <f>P22-Q22</f>
        <v>-3</v>
      </c>
      <c r="P22" s="34">
        <f>B22+E22+H22</f>
        <v>3</v>
      </c>
      <c r="Q22" s="34">
        <f>D22+G22+J22</f>
        <v>6</v>
      </c>
      <c r="R22" s="1">
        <v>3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0"/>
    </row>
    <row r="24" spans="1:18" ht="18" customHeight="1">
      <c r="A24" s="25" t="s">
        <v>10</v>
      </c>
      <c r="B24" s="40" t="str">
        <f>A25</f>
        <v>志津FC(B)</v>
      </c>
      <c r="C24" s="41"/>
      <c r="D24" s="42"/>
      <c r="E24" s="36" t="str">
        <f>A26</f>
        <v>千葉SC</v>
      </c>
      <c r="F24" s="37"/>
      <c r="G24" s="38"/>
      <c r="H24" s="36" t="str">
        <f>A27</f>
        <v>大久保東FC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7" t="s">
        <v>34</v>
      </c>
      <c r="B25" s="10"/>
      <c r="C25" s="11"/>
      <c r="D25" s="11"/>
      <c r="E25" s="12">
        <v>2</v>
      </c>
      <c r="F25" s="8" t="s">
        <v>74</v>
      </c>
      <c r="G25" s="9">
        <v>1</v>
      </c>
      <c r="H25" s="13">
        <v>1</v>
      </c>
      <c r="I25" s="13" t="s">
        <v>74</v>
      </c>
      <c r="J25" s="9">
        <v>0</v>
      </c>
      <c r="K25" s="32">
        <f>L25*3+M25*1</f>
        <v>6</v>
      </c>
      <c r="L25" s="33">
        <f>COUNTIF(B25:J25,"○")</f>
        <v>2</v>
      </c>
      <c r="M25" s="33">
        <f>COUNTIF(B25:J25,"△")</f>
        <v>0</v>
      </c>
      <c r="N25" s="33">
        <f>COUNTIF(B25:J25,"●")</f>
        <v>0</v>
      </c>
      <c r="O25" s="33">
        <f>P25-Q25</f>
        <v>2</v>
      </c>
      <c r="P25" s="34">
        <f>B25+E25+H25</f>
        <v>3</v>
      </c>
      <c r="Q25" s="34">
        <f>D25+G25+J25</f>
        <v>1</v>
      </c>
      <c r="R25" s="1">
        <v>1</v>
      </c>
    </row>
    <row r="26" spans="1:18" ht="18" customHeight="1">
      <c r="A26" s="26" t="s">
        <v>61</v>
      </c>
      <c r="B26" s="12">
        <v>1</v>
      </c>
      <c r="C26" s="13" t="s">
        <v>76</v>
      </c>
      <c r="D26" s="9">
        <v>2</v>
      </c>
      <c r="E26" s="14"/>
      <c r="F26" s="15"/>
      <c r="G26" s="16"/>
      <c r="H26" s="17">
        <v>0</v>
      </c>
      <c r="I26" s="17" t="s">
        <v>76</v>
      </c>
      <c r="J26" s="18">
        <v>5</v>
      </c>
      <c r="K26" s="32">
        <f>L26*3+M26*1</f>
        <v>0</v>
      </c>
      <c r="L26" s="33">
        <f>COUNTIF(B26:J26,"○")</f>
        <v>0</v>
      </c>
      <c r="M26" s="33">
        <f>COUNTIF(B26:J26,"△")</f>
        <v>0</v>
      </c>
      <c r="N26" s="33">
        <f>COUNTIF(B26:J26,"●")</f>
        <v>2</v>
      </c>
      <c r="O26" s="33">
        <f>P26-Q26</f>
        <v>-6</v>
      </c>
      <c r="P26" s="34">
        <f>B26+E26+H26</f>
        <v>1</v>
      </c>
      <c r="Q26" s="34">
        <f>D26+G26+J26</f>
        <v>7</v>
      </c>
      <c r="R26" s="1">
        <v>3</v>
      </c>
    </row>
    <row r="27" spans="1:18" ht="18" customHeight="1">
      <c r="A27" s="27" t="s">
        <v>62</v>
      </c>
      <c r="B27" s="12">
        <v>0</v>
      </c>
      <c r="C27" s="8" t="s">
        <v>76</v>
      </c>
      <c r="D27" s="9">
        <v>1</v>
      </c>
      <c r="E27" s="19">
        <v>5</v>
      </c>
      <c r="F27" s="8" t="s">
        <v>74</v>
      </c>
      <c r="G27" s="18">
        <v>0</v>
      </c>
      <c r="H27" s="15"/>
      <c r="I27" s="15"/>
      <c r="J27" s="16"/>
      <c r="K27" s="32">
        <f>L27*3+M27*1</f>
        <v>3</v>
      </c>
      <c r="L27" s="33">
        <f>COUNTIF(B27:J27,"○")</f>
        <v>1</v>
      </c>
      <c r="M27" s="33">
        <f>COUNTIF(B27:J27,"△")</f>
        <v>0</v>
      </c>
      <c r="N27" s="33">
        <f>COUNTIF(B27:J27,"●")</f>
        <v>1</v>
      </c>
      <c r="O27" s="33">
        <f>P27-Q27</f>
        <v>4</v>
      </c>
      <c r="P27" s="34">
        <f>B27+E27+H27</f>
        <v>5</v>
      </c>
      <c r="Q27" s="34">
        <f>D27+G27+J27</f>
        <v>1</v>
      </c>
      <c r="R27" s="1">
        <v>2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大久保SC(B)</v>
      </c>
      <c r="C29" s="41"/>
      <c r="D29" s="42"/>
      <c r="E29" s="36" t="str">
        <f>A31</f>
        <v>向山ｲﾚﾌﾞﾝSC(A)</v>
      </c>
      <c r="F29" s="37"/>
      <c r="G29" s="38"/>
      <c r="H29" s="36" t="str">
        <f>A32</f>
        <v>FC高津(C)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30</v>
      </c>
      <c r="B30" s="10"/>
      <c r="C30" s="11"/>
      <c r="D30" s="11"/>
      <c r="E30" s="12">
        <v>1</v>
      </c>
      <c r="F30" s="8" t="s">
        <v>74</v>
      </c>
      <c r="G30" s="9">
        <v>0</v>
      </c>
      <c r="H30" s="13">
        <v>3</v>
      </c>
      <c r="I30" s="13" t="s">
        <v>74</v>
      </c>
      <c r="J30" s="9">
        <v>0</v>
      </c>
      <c r="K30" s="32">
        <f>L30*3+M30*1</f>
        <v>6</v>
      </c>
      <c r="L30" s="33">
        <f>COUNTIF(B30:J30,"○")</f>
        <v>2</v>
      </c>
      <c r="M30" s="33">
        <f>COUNTIF(B30:J30,"△")</f>
        <v>0</v>
      </c>
      <c r="N30" s="33">
        <f>COUNTIF(B30:J30,"●")</f>
        <v>0</v>
      </c>
      <c r="O30" s="33">
        <f>P30-Q30</f>
        <v>4</v>
      </c>
      <c r="P30" s="34">
        <f>B30+E30+H30</f>
        <v>4</v>
      </c>
      <c r="Q30" s="34">
        <f>D30+G30+J30</f>
        <v>0</v>
      </c>
      <c r="R30" s="1">
        <v>1</v>
      </c>
    </row>
    <row r="31" spans="1:18" ht="18" customHeight="1">
      <c r="A31" s="27" t="s">
        <v>22</v>
      </c>
      <c r="B31" s="12">
        <v>0</v>
      </c>
      <c r="C31" s="13" t="s">
        <v>76</v>
      </c>
      <c r="D31" s="9">
        <v>1</v>
      </c>
      <c r="E31" s="14"/>
      <c r="F31" s="15"/>
      <c r="G31" s="16"/>
      <c r="H31" s="17">
        <v>0</v>
      </c>
      <c r="I31" s="17" t="s">
        <v>76</v>
      </c>
      <c r="J31" s="18">
        <v>2</v>
      </c>
      <c r="K31" s="32">
        <f>L31*3+M31*1</f>
        <v>0</v>
      </c>
      <c r="L31" s="33">
        <f>COUNTIF(B31:J31,"○")</f>
        <v>0</v>
      </c>
      <c r="M31" s="33">
        <f>COUNTIF(B31:J31,"△")</f>
        <v>0</v>
      </c>
      <c r="N31" s="33">
        <f>COUNTIF(B31:J31,"●")</f>
        <v>2</v>
      </c>
      <c r="O31" s="33">
        <f>P31-Q31</f>
        <v>-3</v>
      </c>
      <c r="P31" s="34">
        <f>B31+E31+H31</f>
        <v>0</v>
      </c>
      <c r="Q31" s="34">
        <f>D31+G31+J31</f>
        <v>3</v>
      </c>
      <c r="R31" s="1">
        <v>3</v>
      </c>
    </row>
    <row r="32" spans="1:18" ht="18" customHeight="1">
      <c r="A32" s="27" t="s">
        <v>32</v>
      </c>
      <c r="B32" s="12">
        <v>0</v>
      </c>
      <c r="C32" s="8" t="s">
        <v>76</v>
      </c>
      <c r="D32" s="9">
        <v>3</v>
      </c>
      <c r="E32" s="19">
        <v>2</v>
      </c>
      <c r="F32" s="8" t="s">
        <v>74</v>
      </c>
      <c r="G32" s="18">
        <v>0</v>
      </c>
      <c r="H32" s="15"/>
      <c r="I32" s="15"/>
      <c r="J32" s="16"/>
      <c r="K32" s="32">
        <f>L32*3+M32*1</f>
        <v>3</v>
      </c>
      <c r="L32" s="33">
        <f>COUNTIF(B32:J32,"○")</f>
        <v>1</v>
      </c>
      <c r="M32" s="33">
        <f>COUNTIF(B32:J32,"△")</f>
        <v>0</v>
      </c>
      <c r="N32" s="33">
        <f>COUNTIF(B32:J32,"●")</f>
        <v>1</v>
      </c>
      <c r="O32" s="33">
        <f>P32-Q32</f>
        <v>-1</v>
      </c>
      <c r="P32" s="34">
        <f>B32+E32+H32</f>
        <v>2</v>
      </c>
      <c r="Q32" s="34">
        <f>D32+G32+J32</f>
        <v>3</v>
      </c>
      <c r="R32" s="1">
        <v>2</v>
      </c>
    </row>
  </sheetData>
  <sheetProtection/>
  <mergeCells count="23">
    <mergeCell ref="B19:D19"/>
    <mergeCell ref="E19:G19"/>
    <mergeCell ref="E29:G29"/>
    <mergeCell ref="H19:J19"/>
    <mergeCell ref="P7:R7"/>
    <mergeCell ref="H8:J8"/>
    <mergeCell ref="E8:G8"/>
    <mergeCell ref="E13:G13"/>
    <mergeCell ref="B24:D24"/>
    <mergeCell ref="E24:G24"/>
    <mergeCell ref="H24:J24"/>
    <mergeCell ref="H29:J29"/>
    <mergeCell ref="B29:D29"/>
    <mergeCell ref="N1:R1"/>
    <mergeCell ref="H13:J13"/>
    <mergeCell ref="A1:D1"/>
    <mergeCell ref="B3:D3"/>
    <mergeCell ref="E3:G3"/>
    <mergeCell ref="B2:D2"/>
    <mergeCell ref="H3:J3"/>
    <mergeCell ref="B8:D8"/>
    <mergeCell ref="E2:G2"/>
    <mergeCell ref="B13:D13"/>
  </mergeCells>
  <printOptions/>
  <pageMargins left="0.7874015748031497" right="0.3937007874015748" top="1.68" bottom="0.5905511811023623" header="1.14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17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大和田FC（C）</v>
      </c>
      <c r="C3" s="41"/>
      <c r="D3" s="42"/>
      <c r="E3" s="36" t="str">
        <f>A5</f>
        <v>秋津SC</v>
      </c>
      <c r="F3" s="37"/>
      <c r="G3" s="38"/>
      <c r="H3" s="36" t="str">
        <f>A6</f>
        <v>船橋ｲﾚﾌﾞﾝ2002(B)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36</v>
      </c>
      <c r="B4" s="10"/>
      <c r="C4" s="11"/>
      <c r="D4" s="11"/>
      <c r="E4" s="12">
        <v>2</v>
      </c>
      <c r="F4" s="8" t="s">
        <v>77</v>
      </c>
      <c r="G4" s="9">
        <v>0</v>
      </c>
      <c r="H4" s="13">
        <v>2</v>
      </c>
      <c r="I4" s="13" t="s">
        <v>78</v>
      </c>
      <c r="J4" s="9">
        <v>5</v>
      </c>
      <c r="K4" s="32">
        <f>L4*3+M4*1</f>
        <v>3</v>
      </c>
      <c r="L4" s="33">
        <f>COUNTIF(B4:J4,"○")</f>
        <v>1</v>
      </c>
      <c r="M4" s="33">
        <f>COUNTIF(B4:J4,"△")</f>
        <v>0</v>
      </c>
      <c r="N4" s="33">
        <f>COUNTIF(B4:J4,"●")</f>
        <v>1</v>
      </c>
      <c r="O4" s="33">
        <f>P4-Q4</f>
        <v>-1</v>
      </c>
      <c r="P4" s="34">
        <f>B4+E4+H4</f>
        <v>4</v>
      </c>
      <c r="Q4" s="34">
        <f>D4+G4+J4</f>
        <v>5</v>
      </c>
      <c r="R4" s="1">
        <v>2</v>
      </c>
      <c r="S4" s="2"/>
      <c r="T4" s="2"/>
      <c r="V4" s="4"/>
      <c r="W4" s="5"/>
      <c r="X4" s="6"/>
      <c r="Y4" s="2"/>
    </row>
    <row r="5" spans="1:25" ht="18" customHeight="1">
      <c r="A5" s="27" t="s">
        <v>35</v>
      </c>
      <c r="B5" s="12">
        <v>0</v>
      </c>
      <c r="C5" s="13" t="s">
        <v>78</v>
      </c>
      <c r="D5" s="9">
        <v>2</v>
      </c>
      <c r="E5" s="14"/>
      <c r="F5" s="15"/>
      <c r="G5" s="16"/>
      <c r="H5" s="17">
        <v>0</v>
      </c>
      <c r="I5" s="17" t="s">
        <v>72</v>
      </c>
      <c r="J5" s="18">
        <v>2</v>
      </c>
      <c r="K5" s="32">
        <f>L5*3+M5*1</f>
        <v>0</v>
      </c>
      <c r="L5" s="33">
        <f>COUNTIF(B5:J5,"○")</f>
        <v>0</v>
      </c>
      <c r="M5" s="33">
        <f>COUNTIF(B5:J5,"△")</f>
        <v>0</v>
      </c>
      <c r="N5" s="33">
        <f>COUNTIF(B5:J5,"●")</f>
        <v>2</v>
      </c>
      <c r="O5" s="33">
        <f>P5-Q5</f>
        <v>-4</v>
      </c>
      <c r="P5" s="34">
        <f>B5+E5+H5</f>
        <v>0</v>
      </c>
      <c r="Q5" s="34">
        <f>D5+G5+J5</f>
        <v>4</v>
      </c>
      <c r="R5" s="1">
        <v>3</v>
      </c>
      <c r="S5" s="2"/>
      <c r="T5" s="2"/>
      <c r="V5" s="4"/>
      <c r="W5" s="5"/>
      <c r="X5" s="6"/>
      <c r="Y5" s="6"/>
    </row>
    <row r="6" spans="1:25" ht="18" customHeight="1">
      <c r="A6" s="27" t="s">
        <v>42</v>
      </c>
      <c r="B6" s="12">
        <v>5</v>
      </c>
      <c r="C6" s="8" t="s">
        <v>77</v>
      </c>
      <c r="D6" s="9">
        <v>2</v>
      </c>
      <c r="E6" s="19">
        <v>2</v>
      </c>
      <c r="F6" s="8" t="s">
        <v>79</v>
      </c>
      <c r="G6" s="18">
        <v>0</v>
      </c>
      <c r="H6" s="15"/>
      <c r="I6" s="15"/>
      <c r="J6" s="16"/>
      <c r="K6" s="32">
        <f>L6*3+M6*1</f>
        <v>6</v>
      </c>
      <c r="L6" s="33">
        <f>COUNTIF(B6:J6,"○")</f>
        <v>2</v>
      </c>
      <c r="M6" s="33">
        <f>COUNTIF(B6:J6,"△")</f>
        <v>0</v>
      </c>
      <c r="N6" s="33">
        <f>COUNTIF(B6:J6,"●")</f>
        <v>0</v>
      </c>
      <c r="O6" s="33">
        <f>P6-Q6</f>
        <v>5</v>
      </c>
      <c r="P6" s="34">
        <f>B6+E6+H6</f>
        <v>7</v>
      </c>
      <c r="Q6" s="34">
        <f>D6+G6+J6</f>
        <v>2</v>
      </c>
      <c r="R6" s="1">
        <v>1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0" t="str">
        <f>A9</f>
        <v>小倉FC</v>
      </c>
      <c r="C8" s="41"/>
      <c r="D8" s="42"/>
      <c r="E8" s="36" t="str">
        <f>A10</f>
        <v>習志野MSS(B)</v>
      </c>
      <c r="F8" s="37"/>
      <c r="G8" s="38"/>
      <c r="H8" s="36" t="str">
        <f>A11</f>
        <v>FC.MIYAMA EAST(A)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38</v>
      </c>
      <c r="B9" s="10"/>
      <c r="C9" s="11"/>
      <c r="D9" s="11"/>
      <c r="E9" s="12">
        <v>5</v>
      </c>
      <c r="F9" s="8" t="s">
        <v>77</v>
      </c>
      <c r="G9" s="9">
        <v>2</v>
      </c>
      <c r="H9" s="13">
        <v>3</v>
      </c>
      <c r="I9" s="13" t="s">
        <v>77</v>
      </c>
      <c r="J9" s="9">
        <v>0</v>
      </c>
      <c r="K9" s="32">
        <f>L9*3+M9*1</f>
        <v>6</v>
      </c>
      <c r="L9" s="33">
        <f>COUNTIF(B9:J9,"○")</f>
        <v>2</v>
      </c>
      <c r="M9" s="33">
        <f>COUNTIF(B9:J9,"△")</f>
        <v>0</v>
      </c>
      <c r="N9" s="33">
        <f>COUNTIF(B9:J9,"●")</f>
        <v>0</v>
      </c>
      <c r="O9" s="33">
        <f>P9-Q9</f>
        <v>6</v>
      </c>
      <c r="P9" s="34">
        <f>B9+E9+H9</f>
        <v>8</v>
      </c>
      <c r="Q9" s="34">
        <f>D9+G9+J9</f>
        <v>2</v>
      </c>
      <c r="R9" s="1">
        <v>1</v>
      </c>
      <c r="V9" s="4"/>
      <c r="X9" s="6"/>
    </row>
    <row r="10" spans="1:24" ht="18" customHeight="1">
      <c r="A10" s="27" t="s">
        <v>12</v>
      </c>
      <c r="B10" s="12">
        <v>2</v>
      </c>
      <c r="C10" s="13" t="s">
        <v>78</v>
      </c>
      <c r="D10" s="9">
        <v>5</v>
      </c>
      <c r="E10" s="14"/>
      <c r="F10" s="15"/>
      <c r="G10" s="16"/>
      <c r="H10" s="17">
        <v>1</v>
      </c>
      <c r="I10" s="17" t="s">
        <v>78</v>
      </c>
      <c r="J10" s="18">
        <v>6</v>
      </c>
      <c r="K10" s="32">
        <f>L10*3+M10*1</f>
        <v>0</v>
      </c>
      <c r="L10" s="33">
        <f>COUNTIF(B10:J10,"○")</f>
        <v>0</v>
      </c>
      <c r="M10" s="33">
        <f>COUNTIF(B10:J10,"△")</f>
        <v>0</v>
      </c>
      <c r="N10" s="33">
        <f>COUNTIF(B10:J10,"●")</f>
        <v>2</v>
      </c>
      <c r="O10" s="33">
        <f>P10-Q10</f>
        <v>-8</v>
      </c>
      <c r="P10" s="34">
        <f>B10+E10+H10</f>
        <v>3</v>
      </c>
      <c r="Q10" s="34">
        <f>D10+G10+J10</f>
        <v>11</v>
      </c>
      <c r="R10" s="1">
        <v>3</v>
      </c>
      <c r="X10" s="6"/>
    </row>
    <row r="11" spans="1:24" ht="18" customHeight="1">
      <c r="A11" s="26" t="s">
        <v>39</v>
      </c>
      <c r="B11" s="12">
        <v>0</v>
      </c>
      <c r="C11" s="8" t="s">
        <v>72</v>
      </c>
      <c r="D11" s="9">
        <v>3</v>
      </c>
      <c r="E11" s="19">
        <v>6</v>
      </c>
      <c r="F11" s="8" t="s">
        <v>79</v>
      </c>
      <c r="G11" s="18">
        <v>1</v>
      </c>
      <c r="H11" s="15"/>
      <c r="I11" s="15"/>
      <c r="J11" s="16"/>
      <c r="K11" s="32">
        <f>L11*3+M11*1</f>
        <v>3</v>
      </c>
      <c r="L11" s="33">
        <f>COUNTIF(B11:J11,"○")</f>
        <v>1</v>
      </c>
      <c r="M11" s="33">
        <f>COUNTIF(B11:J11,"△")</f>
        <v>0</v>
      </c>
      <c r="N11" s="33">
        <f>COUNTIF(B11:J11,"●")</f>
        <v>1</v>
      </c>
      <c r="O11" s="33">
        <f>P11-Q11</f>
        <v>2</v>
      </c>
      <c r="P11" s="34">
        <f>B11+E11+H11</f>
        <v>6</v>
      </c>
      <c r="Q11" s="34">
        <f>D11+G11+J11</f>
        <v>4</v>
      </c>
      <c r="R11" s="1">
        <v>2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高洲ｺｽﾓｽFC(B)</v>
      </c>
      <c r="C13" s="41"/>
      <c r="D13" s="42"/>
      <c r="E13" s="36" t="str">
        <f>A15</f>
        <v>大久保SC(A)</v>
      </c>
      <c r="F13" s="37"/>
      <c r="G13" s="38"/>
      <c r="H13" s="36" t="str">
        <f>A16</f>
        <v>志津FC(A)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40</v>
      </c>
      <c r="B14" s="10"/>
      <c r="C14" s="11"/>
      <c r="D14" s="11"/>
      <c r="E14" s="12">
        <v>1</v>
      </c>
      <c r="F14" s="8" t="s">
        <v>77</v>
      </c>
      <c r="G14" s="9">
        <v>0</v>
      </c>
      <c r="H14" s="13">
        <v>5</v>
      </c>
      <c r="I14" s="13" t="s">
        <v>77</v>
      </c>
      <c r="J14" s="9">
        <v>0</v>
      </c>
      <c r="K14" s="32">
        <f>L14*3+M14*1</f>
        <v>6</v>
      </c>
      <c r="L14" s="33">
        <f>COUNTIF(B14:J14,"○")</f>
        <v>2</v>
      </c>
      <c r="M14" s="33">
        <f>COUNTIF(B14:J14,"△")</f>
        <v>0</v>
      </c>
      <c r="N14" s="33">
        <f>COUNTIF(B14:J14,"●")</f>
        <v>0</v>
      </c>
      <c r="O14" s="33">
        <f>P14-Q14</f>
        <v>6</v>
      </c>
      <c r="P14" s="34">
        <f>B14+E14+H14</f>
        <v>6</v>
      </c>
      <c r="Q14" s="34">
        <f>D14+G14+J14</f>
        <v>0</v>
      </c>
      <c r="R14" s="1">
        <v>1</v>
      </c>
      <c r="V14" s="4"/>
      <c r="W14" s="7"/>
      <c r="X14" s="6"/>
      <c r="Y14" s="6"/>
    </row>
    <row r="15" spans="1:25" ht="18" customHeight="1">
      <c r="A15" s="26" t="s">
        <v>25</v>
      </c>
      <c r="B15" s="12">
        <v>0</v>
      </c>
      <c r="C15" s="13" t="s">
        <v>78</v>
      </c>
      <c r="D15" s="9">
        <v>1</v>
      </c>
      <c r="E15" s="14"/>
      <c r="F15" s="15"/>
      <c r="G15" s="16"/>
      <c r="H15" s="17">
        <v>1</v>
      </c>
      <c r="I15" s="17" t="s">
        <v>79</v>
      </c>
      <c r="J15" s="18">
        <v>0</v>
      </c>
      <c r="K15" s="32">
        <f>L15*3+M15*1</f>
        <v>3</v>
      </c>
      <c r="L15" s="33">
        <f>COUNTIF(B15:J15,"○")</f>
        <v>1</v>
      </c>
      <c r="M15" s="33">
        <f>COUNTIF(B15:J15,"△")</f>
        <v>0</v>
      </c>
      <c r="N15" s="33">
        <f>COUNTIF(B15:J15,"●")</f>
        <v>1</v>
      </c>
      <c r="O15" s="33">
        <f>P15-Q15</f>
        <v>0</v>
      </c>
      <c r="P15" s="34">
        <f>B15+E15+H15</f>
        <v>1</v>
      </c>
      <c r="Q15" s="34">
        <f>D15+G15+J15</f>
        <v>1</v>
      </c>
      <c r="R15" s="1">
        <v>2</v>
      </c>
      <c r="V15" s="4"/>
      <c r="W15" s="7"/>
      <c r="X15" s="6"/>
      <c r="Y15" s="6"/>
    </row>
    <row r="16" spans="1:25" ht="18" customHeight="1">
      <c r="A16" s="27" t="s">
        <v>41</v>
      </c>
      <c r="B16" s="12">
        <v>0</v>
      </c>
      <c r="C16" s="8" t="s">
        <v>72</v>
      </c>
      <c r="D16" s="9">
        <v>5</v>
      </c>
      <c r="E16" s="19">
        <v>0</v>
      </c>
      <c r="F16" s="8" t="s">
        <v>78</v>
      </c>
      <c r="G16" s="18">
        <v>1</v>
      </c>
      <c r="H16" s="15"/>
      <c r="I16" s="15"/>
      <c r="J16" s="16"/>
      <c r="K16" s="32">
        <f>L16*3+M16*1</f>
        <v>0</v>
      </c>
      <c r="L16" s="33">
        <f>COUNTIF(B16:J16,"○")</f>
        <v>0</v>
      </c>
      <c r="M16" s="33">
        <f>COUNTIF(B16:J16,"△")</f>
        <v>0</v>
      </c>
      <c r="N16" s="33">
        <f>COUNTIF(B16:J16,"●")</f>
        <v>2</v>
      </c>
      <c r="O16" s="33">
        <f>P16-Q16</f>
        <v>-6</v>
      </c>
      <c r="P16" s="34">
        <f>B16+E16+H16</f>
        <v>0</v>
      </c>
      <c r="Q16" s="34">
        <f>D16+G16+J16</f>
        <v>6</v>
      </c>
      <c r="R16" s="1">
        <v>3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船橋ｲﾚﾌﾞﾝ2002(B)</v>
      </c>
      <c r="C19" s="41"/>
      <c r="D19" s="42"/>
      <c r="E19" s="36" t="str">
        <f>A21</f>
        <v>小倉FC</v>
      </c>
      <c r="F19" s="37"/>
      <c r="G19" s="38"/>
      <c r="H19" s="36" t="str">
        <f>A22</f>
        <v>高洲ｺｽﾓｽFC(B)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7" t="s">
        <v>42</v>
      </c>
      <c r="B20" s="10"/>
      <c r="C20" s="11"/>
      <c r="D20" s="11"/>
      <c r="E20" s="12">
        <v>0</v>
      </c>
      <c r="F20" s="8" t="s">
        <v>78</v>
      </c>
      <c r="G20" s="9">
        <v>1</v>
      </c>
      <c r="H20" s="13">
        <v>0</v>
      </c>
      <c r="I20" s="13" t="s">
        <v>80</v>
      </c>
      <c r="J20" s="9">
        <v>0</v>
      </c>
      <c r="K20" s="32">
        <f>L20*3+M20*1</f>
        <v>1</v>
      </c>
      <c r="L20" s="33">
        <f>COUNTIF(B20:J20,"○")</f>
        <v>0</v>
      </c>
      <c r="M20" s="33">
        <f>COUNTIF(B20:J20,"△")</f>
        <v>1</v>
      </c>
      <c r="N20" s="33">
        <f>COUNTIF(B20:J20,"●")</f>
        <v>1</v>
      </c>
      <c r="O20" s="33">
        <f>P20-Q20</f>
        <v>-1</v>
      </c>
      <c r="P20" s="34">
        <f>B20+E20+H20</f>
        <v>0</v>
      </c>
      <c r="Q20" s="34">
        <f>D20+G20+J20</f>
        <v>1</v>
      </c>
      <c r="R20" s="1">
        <v>3</v>
      </c>
    </row>
    <row r="21" spans="1:18" ht="18" customHeight="1">
      <c r="A21" s="26" t="s">
        <v>38</v>
      </c>
      <c r="B21" s="12">
        <v>1</v>
      </c>
      <c r="C21" s="13" t="s">
        <v>77</v>
      </c>
      <c r="D21" s="9">
        <v>0</v>
      </c>
      <c r="E21" s="14"/>
      <c r="F21" s="15"/>
      <c r="G21" s="16"/>
      <c r="H21" s="17">
        <v>2</v>
      </c>
      <c r="I21" s="17" t="s">
        <v>73</v>
      </c>
      <c r="J21" s="18">
        <v>2</v>
      </c>
      <c r="K21" s="32">
        <f>L21*3+M21*1</f>
        <v>4</v>
      </c>
      <c r="L21" s="33">
        <f>COUNTIF(B21:J21,"○")</f>
        <v>1</v>
      </c>
      <c r="M21" s="33">
        <f>COUNTIF(B21:J21,"△")</f>
        <v>1</v>
      </c>
      <c r="N21" s="33">
        <f>COUNTIF(B21:J21,"●")</f>
        <v>0</v>
      </c>
      <c r="O21" s="33">
        <f>P21-Q21</f>
        <v>1</v>
      </c>
      <c r="P21" s="34">
        <f>B21+E21+H21</f>
        <v>3</v>
      </c>
      <c r="Q21" s="34">
        <f>D21+G21+J21</f>
        <v>2</v>
      </c>
      <c r="R21" s="1">
        <v>1</v>
      </c>
    </row>
    <row r="22" spans="1:18" ht="18" customHeight="1">
      <c r="A22" s="26" t="s">
        <v>40</v>
      </c>
      <c r="B22" s="12">
        <v>0</v>
      </c>
      <c r="C22" s="8" t="s">
        <v>80</v>
      </c>
      <c r="D22" s="9">
        <v>0</v>
      </c>
      <c r="E22" s="19">
        <v>2</v>
      </c>
      <c r="F22" s="8" t="s">
        <v>80</v>
      </c>
      <c r="G22" s="18">
        <v>2</v>
      </c>
      <c r="H22" s="15"/>
      <c r="I22" s="15"/>
      <c r="J22" s="16"/>
      <c r="K22" s="32">
        <f>L22*3+M22*1</f>
        <v>2</v>
      </c>
      <c r="L22" s="33">
        <f>COUNTIF(B22:J22,"○")</f>
        <v>0</v>
      </c>
      <c r="M22" s="33">
        <f>COUNTIF(B22:J22,"△")</f>
        <v>2</v>
      </c>
      <c r="N22" s="33">
        <f>COUNTIF(B22:J22,"●")</f>
        <v>0</v>
      </c>
      <c r="O22" s="33">
        <f>P22-Q22</f>
        <v>0</v>
      </c>
      <c r="P22" s="34">
        <f>B22+E22+H22</f>
        <v>2</v>
      </c>
      <c r="Q22" s="34">
        <f>D22+G22+J22</f>
        <v>2</v>
      </c>
      <c r="R22" s="1">
        <v>2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0"/>
    </row>
    <row r="24" spans="1:18" ht="18" customHeight="1">
      <c r="A24" s="25" t="s">
        <v>10</v>
      </c>
      <c r="B24" s="40" t="str">
        <f>A25</f>
        <v>大和田FC（C）</v>
      </c>
      <c r="C24" s="41"/>
      <c r="D24" s="42"/>
      <c r="E24" s="36" t="str">
        <f>A26</f>
        <v>FC.MIYAMA EAST(A)</v>
      </c>
      <c r="F24" s="37"/>
      <c r="G24" s="38"/>
      <c r="H24" s="36" t="str">
        <f>A27</f>
        <v>大久保SC(A)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6" t="s">
        <v>36</v>
      </c>
      <c r="B25" s="10"/>
      <c r="C25" s="11"/>
      <c r="D25" s="11"/>
      <c r="E25" s="12">
        <v>0</v>
      </c>
      <c r="F25" s="8" t="s">
        <v>78</v>
      </c>
      <c r="G25" s="9">
        <v>1</v>
      </c>
      <c r="H25" s="13">
        <v>3</v>
      </c>
      <c r="I25" s="13" t="s">
        <v>77</v>
      </c>
      <c r="J25" s="9">
        <v>0</v>
      </c>
      <c r="K25" s="32">
        <f>L25*3+M25*1</f>
        <v>3</v>
      </c>
      <c r="L25" s="33">
        <f>COUNTIF(B25:J25,"○")</f>
        <v>1</v>
      </c>
      <c r="M25" s="33">
        <f>COUNTIF(B25:J25,"△")</f>
        <v>0</v>
      </c>
      <c r="N25" s="33">
        <f>COUNTIF(B25:J25,"●")</f>
        <v>1</v>
      </c>
      <c r="O25" s="33">
        <f>P25-Q25</f>
        <v>2</v>
      </c>
      <c r="P25" s="34">
        <f>B25+E25+H25</f>
        <v>3</v>
      </c>
      <c r="Q25" s="34">
        <f>D25+G25+J25</f>
        <v>1</v>
      </c>
      <c r="R25" s="1">
        <v>2</v>
      </c>
    </row>
    <row r="26" spans="1:18" ht="18" customHeight="1">
      <c r="A26" s="26" t="s">
        <v>39</v>
      </c>
      <c r="B26" s="12">
        <v>1</v>
      </c>
      <c r="C26" s="13" t="s">
        <v>77</v>
      </c>
      <c r="D26" s="9">
        <v>0</v>
      </c>
      <c r="E26" s="14"/>
      <c r="F26" s="15"/>
      <c r="G26" s="16"/>
      <c r="H26" s="17">
        <v>3</v>
      </c>
      <c r="I26" s="17" t="s">
        <v>79</v>
      </c>
      <c r="J26" s="18">
        <v>0</v>
      </c>
      <c r="K26" s="32">
        <f>L26*3+M26*1</f>
        <v>6</v>
      </c>
      <c r="L26" s="33">
        <f>COUNTIF(B26:J26,"○")</f>
        <v>2</v>
      </c>
      <c r="M26" s="33">
        <f>COUNTIF(B26:J26,"△")</f>
        <v>0</v>
      </c>
      <c r="N26" s="33">
        <f>COUNTIF(B26:J26,"●")</f>
        <v>0</v>
      </c>
      <c r="O26" s="33">
        <f>P26-Q26</f>
        <v>4</v>
      </c>
      <c r="P26" s="34">
        <f>B26+E26+H26</f>
        <v>4</v>
      </c>
      <c r="Q26" s="34">
        <f>D26+G26+J26</f>
        <v>0</v>
      </c>
      <c r="R26" s="1">
        <v>1</v>
      </c>
    </row>
    <row r="27" spans="1:18" ht="18" customHeight="1">
      <c r="A27" s="26" t="s">
        <v>25</v>
      </c>
      <c r="B27" s="12">
        <v>0</v>
      </c>
      <c r="C27" s="8" t="s">
        <v>78</v>
      </c>
      <c r="D27" s="9">
        <v>3</v>
      </c>
      <c r="E27" s="19">
        <v>0</v>
      </c>
      <c r="F27" s="8" t="s">
        <v>72</v>
      </c>
      <c r="G27" s="18">
        <v>3</v>
      </c>
      <c r="H27" s="15"/>
      <c r="I27" s="15"/>
      <c r="J27" s="16"/>
      <c r="K27" s="32">
        <f>L27*3+M27*1</f>
        <v>0</v>
      </c>
      <c r="L27" s="33">
        <f>COUNTIF(B27:J27,"○")</f>
        <v>0</v>
      </c>
      <c r="M27" s="33">
        <f>COUNTIF(B27:J27,"△")</f>
        <v>0</v>
      </c>
      <c r="N27" s="33">
        <f>COUNTIF(B27:J27,"●")</f>
        <v>2</v>
      </c>
      <c r="O27" s="33">
        <f>P27-Q27</f>
        <v>-6</v>
      </c>
      <c r="P27" s="34">
        <f>B27+E27+H27</f>
        <v>0</v>
      </c>
      <c r="Q27" s="34">
        <f>D27+G27+J27</f>
        <v>6</v>
      </c>
      <c r="R27" s="1">
        <v>3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秋津SC</v>
      </c>
      <c r="C29" s="41"/>
      <c r="D29" s="42"/>
      <c r="E29" s="36" t="str">
        <f>A31</f>
        <v>習志野MSS(B)</v>
      </c>
      <c r="F29" s="37"/>
      <c r="G29" s="38"/>
      <c r="H29" s="36" t="str">
        <f>A32</f>
        <v>志津FC(A)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7" t="s">
        <v>35</v>
      </c>
      <c r="B30" s="10"/>
      <c r="C30" s="11"/>
      <c r="D30" s="11"/>
      <c r="E30" s="12">
        <v>3</v>
      </c>
      <c r="F30" s="8" t="s">
        <v>77</v>
      </c>
      <c r="G30" s="9">
        <v>1</v>
      </c>
      <c r="H30" s="13">
        <v>2</v>
      </c>
      <c r="I30" s="13" t="s">
        <v>77</v>
      </c>
      <c r="J30" s="9">
        <v>1</v>
      </c>
      <c r="K30" s="32">
        <f>L30*3+M30*1</f>
        <v>6</v>
      </c>
      <c r="L30" s="33">
        <f>COUNTIF(B30:J30,"○")</f>
        <v>2</v>
      </c>
      <c r="M30" s="33">
        <f>COUNTIF(B30:J30,"△")</f>
        <v>0</v>
      </c>
      <c r="N30" s="33">
        <f>COUNTIF(B30:J30,"●")</f>
        <v>0</v>
      </c>
      <c r="O30" s="33">
        <f>P30-Q30</f>
        <v>3</v>
      </c>
      <c r="P30" s="34">
        <f>B30+E30+H30</f>
        <v>5</v>
      </c>
      <c r="Q30" s="34">
        <f>D30+G30+J30</f>
        <v>2</v>
      </c>
      <c r="R30" s="1">
        <v>1</v>
      </c>
    </row>
    <row r="31" spans="1:18" ht="18" customHeight="1">
      <c r="A31" s="27" t="s">
        <v>12</v>
      </c>
      <c r="B31" s="12">
        <v>1</v>
      </c>
      <c r="C31" s="13" t="s">
        <v>78</v>
      </c>
      <c r="D31" s="9">
        <v>3</v>
      </c>
      <c r="E31" s="14"/>
      <c r="F31" s="15"/>
      <c r="G31" s="16"/>
      <c r="H31" s="17">
        <v>4</v>
      </c>
      <c r="I31" s="17" t="s">
        <v>79</v>
      </c>
      <c r="J31" s="18">
        <v>0</v>
      </c>
      <c r="K31" s="32">
        <f>L31*3+M31*1</f>
        <v>3</v>
      </c>
      <c r="L31" s="33">
        <f>COUNTIF(B31:J31,"○")</f>
        <v>1</v>
      </c>
      <c r="M31" s="33">
        <f>COUNTIF(B31:J31,"△")</f>
        <v>0</v>
      </c>
      <c r="N31" s="33">
        <f>COUNTIF(B31:J31,"●")</f>
        <v>1</v>
      </c>
      <c r="O31" s="33">
        <f>P31-Q31</f>
        <v>2</v>
      </c>
      <c r="P31" s="34">
        <f>B31+E31+H31</f>
        <v>5</v>
      </c>
      <c r="Q31" s="34">
        <f>D31+G31+J31</f>
        <v>3</v>
      </c>
      <c r="R31" s="1">
        <v>2</v>
      </c>
    </row>
    <row r="32" spans="1:18" ht="18" customHeight="1">
      <c r="A32" s="27" t="s">
        <v>41</v>
      </c>
      <c r="B32" s="12">
        <v>1</v>
      </c>
      <c r="C32" s="8" t="s">
        <v>72</v>
      </c>
      <c r="D32" s="9">
        <v>2</v>
      </c>
      <c r="E32" s="19">
        <v>0</v>
      </c>
      <c r="F32" s="8" t="s">
        <v>78</v>
      </c>
      <c r="G32" s="18">
        <v>4</v>
      </c>
      <c r="H32" s="15"/>
      <c r="I32" s="15"/>
      <c r="J32" s="16"/>
      <c r="K32" s="32">
        <f>L32*3+M32*1</f>
        <v>0</v>
      </c>
      <c r="L32" s="33">
        <f>COUNTIF(B32:J32,"○")</f>
        <v>0</v>
      </c>
      <c r="M32" s="33">
        <f>COUNTIF(B32:J32,"△")</f>
        <v>0</v>
      </c>
      <c r="N32" s="33">
        <f>COUNTIF(B32:J32,"●")</f>
        <v>2</v>
      </c>
      <c r="O32" s="33">
        <f>P32-Q32</f>
        <v>-5</v>
      </c>
      <c r="P32" s="34">
        <f>B32+E32+H32</f>
        <v>1</v>
      </c>
      <c r="Q32" s="34">
        <f>D32+G32+J32</f>
        <v>6</v>
      </c>
      <c r="R32" s="1">
        <v>3</v>
      </c>
    </row>
  </sheetData>
  <sheetProtection/>
  <mergeCells count="22">
    <mergeCell ref="N1:R1"/>
    <mergeCell ref="H13:J13"/>
    <mergeCell ref="A1:D1"/>
    <mergeCell ref="B3:D3"/>
    <mergeCell ref="E3:G3"/>
    <mergeCell ref="B13:D13"/>
    <mergeCell ref="E13:G13"/>
    <mergeCell ref="B2:D2"/>
    <mergeCell ref="H3:J3"/>
    <mergeCell ref="H8:J8"/>
    <mergeCell ref="B29:D29"/>
    <mergeCell ref="E8:G8"/>
    <mergeCell ref="B8:D8"/>
    <mergeCell ref="E2:G2"/>
    <mergeCell ref="B24:D24"/>
    <mergeCell ref="E24:G24"/>
    <mergeCell ref="H24:J24"/>
    <mergeCell ref="B19:D19"/>
    <mergeCell ref="E19:G19"/>
    <mergeCell ref="E29:G29"/>
    <mergeCell ref="H19:J19"/>
    <mergeCell ref="H29:J29"/>
  </mergeCells>
  <printOptions/>
  <pageMargins left="0.7874015748031497" right="0.3937007874015748" top="1.66" bottom="0.5905511811023623" header="1.12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21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ﾊﾞﾃﾞｨｰSC千葉(A)</v>
      </c>
      <c r="C3" s="41"/>
      <c r="D3" s="42"/>
      <c r="E3" s="36" t="str">
        <f>A5</f>
        <v>向山ｲﾚﾌﾞﾝSC(B)</v>
      </c>
      <c r="F3" s="37"/>
      <c r="G3" s="38"/>
      <c r="H3" s="36" t="str">
        <f>A6</f>
        <v>まつひだいSC(A)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63</v>
      </c>
      <c r="B4" s="10"/>
      <c r="C4" s="11"/>
      <c r="D4" s="11"/>
      <c r="E4" s="12">
        <v>1</v>
      </c>
      <c r="F4" s="8" t="s">
        <v>77</v>
      </c>
      <c r="G4" s="9">
        <v>0</v>
      </c>
      <c r="H4" s="13">
        <v>1</v>
      </c>
      <c r="I4" s="13" t="s">
        <v>77</v>
      </c>
      <c r="J4" s="9">
        <v>0</v>
      </c>
      <c r="K4" s="32">
        <f>L4*3+M4*1</f>
        <v>6</v>
      </c>
      <c r="L4" s="33">
        <f>COUNTIF(B4:J4,"○")</f>
        <v>2</v>
      </c>
      <c r="M4" s="33">
        <f>COUNTIF(B4:J4,"△")</f>
        <v>0</v>
      </c>
      <c r="N4" s="33">
        <f>COUNTIF(B4:J4,"●")</f>
        <v>0</v>
      </c>
      <c r="O4" s="33">
        <f>P4-Q4</f>
        <v>2</v>
      </c>
      <c r="P4" s="34">
        <f>B4+E4+H4</f>
        <v>2</v>
      </c>
      <c r="Q4" s="34">
        <f>D4+G4+J4</f>
        <v>0</v>
      </c>
      <c r="R4" s="1">
        <v>1</v>
      </c>
      <c r="S4" s="2"/>
      <c r="T4" s="2"/>
      <c r="V4" s="4"/>
      <c r="W4" s="5"/>
      <c r="X4" s="6"/>
      <c r="Y4" s="2"/>
    </row>
    <row r="5" spans="1:25" ht="18" customHeight="1">
      <c r="A5" s="26" t="s">
        <v>14</v>
      </c>
      <c r="B5" s="12">
        <v>0</v>
      </c>
      <c r="C5" s="13" t="s">
        <v>78</v>
      </c>
      <c r="D5" s="9">
        <v>1</v>
      </c>
      <c r="E5" s="14"/>
      <c r="F5" s="15"/>
      <c r="G5" s="16"/>
      <c r="H5" s="17">
        <v>0</v>
      </c>
      <c r="I5" s="17" t="s">
        <v>78</v>
      </c>
      <c r="J5" s="18">
        <v>3</v>
      </c>
      <c r="K5" s="32">
        <f>L5*3+M5*1</f>
        <v>0</v>
      </c>
      <c r="L5" s="33">
        <f>COUNTIF(B5:J5,"○")</f>
        <v>0</v>
      </c>
      <c r="M5" s="33">
        <f>COUNTIF(B5:J5,"△")</f>
        <v>0</v>
      </c>
      <c r="N5" s="33">
        <f>COUNTIF(B5:J5,"●")</f>
        <v>2</v>
      </c>
      <c r="O5" s="33">
        <f>P5-Q5</f>
        <v>-4</v>
      </c>
      <c r="P5" s="34">
        <f>B5+E5+H5</f>
        <v>0</v>
      </c>
      <c r="Q5" s="34">
        <f>D5+G5+J5</f>
        <v>4</v>
      </c>
      <c r="R5" s="1">
        <v>3</v>
      </c>
      <c r="S5" s="2"/>
      <c r="T5" s="2"/>
      <c r="V5" s="4"/>
      <c r="W5" s="5"/>
      <c r="X5" s="6"/>
      <c r="Y5" s="6"/>
    </row>
    <row r="6" spans="1:25" ht="18" customHeight="1">
      <c r="A6" s="26" t="s">
        <v>70</v>
      </c>
      <c r="B6" s="12">
        <v>0</v>
      </c>
      <c r="C6" s="8" t="s">
        <v>72</v>
      </c>
      <c r="D6" s="9">
        <v>1</v>
      </c>
      <c r="E6" s="19">
        <v>3</v>
      </c>
      <c r="F6" s="8" t="s">
        <v>79</v>
      </c>
      <c r="G6" s="18">
        <v>0</v>
      </c>
      <c r="H6" s="15"/>
      <c r="I6" s="15"/>
      <c r="J6" s="16"/>
      <c r="K6" s="32">
        <f>L6*3+M6*1</f>
        <v>3</v>
      </c>
      <c r="L6" s="33">
        <f>COUNTIF(B6:J6,"○")</f>
        <v>1</v>
      </c>
      <c r="M6" s="33">
        <f>COUNTIF(B6:J6,"△")</f>
        <v>0</v>
      </c>
      <c r="N6" s="33">
        <f>COUNTIF(B6:J6,"●")</f>
        <v>1</v>
      </c>
      <c r="O6" s="33">
        <f>P6-Q6</f>
        <v>2</v>
      </c>
      <c r="P6" s="34">
        <f>B6+E6+H6</f>
        <v>3</v>
      </c>
      <c r="Q6" s="34">
        <f>D6+G6+J6</f>
        <v>1</v>
      </c>
      <c r="R6" s="1">
        <v>2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0" t="str">
        <f>A9</f>
        <v>ｱﾍﾞｰﾘｬｽ千葉</v>
      </c>
      <c r="C8" s="41"/>
      <c r="D8" s="42"/>
      <c r="E8" s="36" t="str">
        <f>A10</f>
        <v>谷津SC(D)</v>
      </c>
      <c r="F8" s="37"/>
      <c r="G8" s="38"/>
      <c r="H8" s="36" t="str">
        <f>A11</f>
        <v>FC高津(B)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64</v>
      </c>
      <c r="B9" s="10"/>
      <c r="C9" s="11"/>
      <c r="D9" s="11"/>
      <c r="E9" s="12">
        <v>0</v>
      </c>
      <c r="F9" s="8" t="s">
        <v>80</v>
      </c>
      <c r="G9" s="9">
        <v>0</v>
      </c>
      <c r="H9" s="13">
        <v>3</v>
      </c>
      <c r="I9" s="13" t="s">
        <v>77</v>
      </c>
      <c r="J9" s="9">
        <v>0</v>
      </c>
      <c r="K9" s="32">
        <f>L9*3+M9*1</f>
        <v>4</v>
      </c>
      <c r="L9" s="33">
        <f>COUNTIF(B9:J9,"○")</f>
        <v>1</v>
      </c>
      <c r="M9" s="33">
        <f>COUNTIF(B9:J9,"△")</f>
        <v>1</v>
      </c>
      <c r="N9" s="33">
        <f>COUNTIF(B9:J9,"●")</f>
        <v>0</v>
      </c>
      <c r="O9" s="33">
        <f>P9-Q9</f>
        <v>3</v>
      </c>
      <c r="P9" s="34">
        <f>B9+E9+H9</f>
        <v>3</v>
      </c>
      <c r="Q9" s="34">
        <f>D9+G9+J9</f>
        <v>0</v>
      </c>
      <c r="R9" s="1">
        <v>1</v>
      </c>
      <c r="V9" s="4"/>
      <c r="X9" s="6"/>
    </row>
    <row r="10" spans="1:24" ht="18" customHeight="1">
      <c r="A10" s="27" t="s">
        <v>26</v>
      </c>
      <c r="B10" s="12">
        <v>0</v>
      </c>
      <c r="C10" s="13" t="s">
        <v>80</v>
      </c>
      <c r="D10" s="9">
        <v>0</v>
      </c>
      <c r="E10" s="14"/>
      <c r="F10" s="15"/>
      <c r="G10" s="16"/>
      <c r="H10" s="17">
        <v>0</v>
      </c>
      <c r="I10" s="17" t="s">
        <v>78</v>
      </c>
      <c r="J10" s="18">
        <v>1</v>
      </c>
      <c r="K10" s="32">
        <f>L10*3+M10*1</f>
        <v>1</v>
      </c>
      <c r="L10" s="33">
        <f>COUNTIF(B10:J10,"○")</f>
        <v>0</v>
      </c>
      <c r="M10" s="33">
        <f>COUNTIF(B10:J10,"△")</f>
        <v>1</v>
      </c>
      <c r="N10" s="33">
        <f>COUNTIF(B10:J10,"●")</f>
        <v>1</v>
      </c>
      <c r="O10" s="33">
        <f>P10-Q10</f>
        <v>-1</v>
      </c>
      <c r="P10" s="34">
        <f>B10+E10+H10</f>
        <v>0</v>
      </c>
      <c r="Q10" s="34">
        <f>D10+G10+J10</f>
        <v>1</v>
      </c>
      <c r="R10" s="1">
        <v>3</v>
      </c>
      <c r="X10" s="6"/>
    </row>
    <row r="11" spans="1:24" ht="18" customHeight="1">
      <c r="A11" s="27" t="s">
        <v>65</v>
      </c>
      <c r="B11" s="12">
        <v>0</v>
      </c>
      <c r="C11" s="8" t="s">
        <v>78</v>
      </c>
      <c r="D11" s="9">
        <v>3</v>
      </c>
      <c r="E11" s="19">
        <v>1</v>
      </c>
      <c r="F11" s="8" t="s">
        <v>77</v>
      </c>
      <c r="G11" s="18">
        <v>0</v>
      </c>
      <c r="H11" s="15"/>
      <c r="I11" s="15"/>
      <c r="J11" s="16"/>
      <c r="K11" s="32">
        <f>L11*3+M11*1</f>
        <v>3</v>
      </c>
      <c r="L11" s="33">
        <f>COUNTIF(B11:J11,"○")</f>
        <v>1</v>
      </c>
      <c r="M11" s="33">
        <f>COUNTIF(B11:J11,"△")</f>
        <v>0</v>
      </c>
      <c r="N11" s="33">
        <f>COUNTIF(B11:J11,"●")</f>
        <v>1</v>
      </c>
      <c r="O11" s="33">
        <f>P11-Q11</f>
        <v>-2</v>
      </c>
      <c r="P11" s="34">
        <f>B11+E11+H11</f>
        <v>1</v>
      </c>
      <c r="Q11" s="34">
        <f>D11+G11+J11</f>
        <v>3</v>
      </c>
      <c r="R11" s="1">
        <v>2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習志野MSS(C)</v>
      </c>
      <c r="C13" s="41"/>
      <c r="D13" s="42"/>
      <c r="E13" s="36" t="str">
        <f>A15</f>
        <v>鎌ヶ谷蹴球会(A)</v>
      </c>
      <c r="F13" s="37"/>
      <c r="G13" s="38"/>
      <c r="H13" s="36" t="str">
        <f>A16</f>
        <v>鷺沼FC(B)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7" t="s">
        <v>43</v>
      </c>
      <c r="B14" s="10"/>
      <c r="C14" s="11"/>
      <c r="D14" s="11"/>
      <c r="E14" s="12">
        <v>0</v>
      </c>
      <c r="F14" s="8" t="s">
        <v>78</v>
      </c>
      <c r="G14" s="9">
        <v>3</v>
      </c>
      <c r="H14" s="13">
        <v>0</v>
      </c>
      <c r="I14" s="13" t="s">
        <v>78</v>
      </c>
      <c r="J14" s="9">
        <v>1</v>
      </c>
      <c r="K14" s="32">
        <f>L14*3+M14*1</f>
        <v>0</v>
      </c>
      <c r="L14" s="33">
        <f>COUNTIF(B14:J14,"○")</f>
        <v>0</v>
      </c>
      <c r="M14" s="33">
        <f>COUNTIF(B14:J14,"△")</f>
        <v>0</v>
      </c>
      <c r="N14" s="33">
        <f>COUNTIF(B14:J14,"●")</f>
        <v>2</v>
      </c>
      <c r="O14" s="33">
        <f>P14-Q14</f>
        <v>-4</v>
      </c>
      <c r="P14" s="34">
        <f>B14+E14+H14</f>
        <v>0</v>
      </c>
      <c r="Q14" s="34">
        <f>D14+G14+J14</f>
        <v>4</v>
      </c>
      <c r="R14" s="1">
        <v>3</v>
      </c>
      <c r="V14" s="4"/>
      <c r="W14" s="7"/>
      <c r="X14" s="6"/>
      <c r="Y14" s="6"/>
    </row>
    <row r="15" spans="1:25" ht="18" customHeight="1">
      <c r="A15" s="27" t="s">
        <v>44</v>
      </c>
      <c r="B15" s="12">
        <v>3</v>
      </c>
      <c r="C15" s="13" t="s">
        <v>77</v>
      </c>
      <c r="D15" s="9">
        <v>0</v>
      </c>
      <c r="E15" s="14"/>
      <c r="F15" s="15"/>
      <c r="G15" s="16"/>
      <c r="H15" s="17">
        <v>0</v>
      </c>
      <c r="I15" s="17" t="s">
        <v>80</v>
      </c>
      <c r="J15" s="18">
        <v>0</v>
      </c>
      <c r="K15" s="32">
        <f>L15*3+M15*1</f>
        <v>4</v>
      </c>
      <c r="L15" s="33">
        <f>COUNTIF(B15:J15,"○")</f>
        <v>1</v>
      </c>
      <c r="M15" s="33">
        <f>COUNTIF(B15:J15,"△")</f>
        <v>1</v>
      </c>
      <c r="N15" s="33">
        <f>COUNTIF(B15:J15,"●")</f>
        <v>0</v>
      </c>
      <c r="O15" s="33">
        <f>P15-Q15</f>
        <v>3</v>
      </c>
      <c r="P15" s="34">
        <f>B15+E15+H15</f>
        <v>3</v>
      </c>
      <c r="Q15" s="34">
        <f>D15+G15+J15</f>
        <v>0</v>
      </c>
      <c r="R15" s="1">
        <v>1</v>
      </c>
      <c r="V15" s="4"/>
      <c r="W15" s="7"/>
      <c r="X15" s="6"/>
      <c r="Y15" s="6"/>
    </row>
    <row r="16" spans="1:25" ht="18" customHeight="1">
      <c r="A16" s="27" t="s">
        <v>45</v>
      </c>
      <c r="B16" s="12">
        <v>1</v>
      </c>
      <c r="C16" s="8" t="s">
        <v>79</v>
      </c>
      <c r="D16" s="9">
        <v>0</v>
      </c>
      <c r="E16" s="19">
        <v>0</v>
      </c>
      <c r="F16" s="8" t="s">
        <v>80</v>
      </c>
      <c r="G16" s="18">
        <v>0</v>
      </c>
      <c r="H16" s="15"/>
      <c r="I16" s="15"/>
      <c r="J16" s="16"/>
      <c r="K16" s="32">
        <f>L16*3+M16*1</f>
        <v>4</v>
      </c>
      <c r="L16" s="33">
        <f>COUNTIF(B16:J16,"○")</f>
        <v>1</v>
      </c>
      <c r="M16" s="33">
        <f>COUNTIF(B16:J16,"△")</f>
        <v>1</v>
      </c>
      <c r="N16" s="33">
        <f>COUNTIF(B16:J16,"●")</f>
        <v>0</v>
      </c>
      <c r="O16" s="33">
        <f>P16-Q16</f>
        <v>1</v>
      </c>
      <c r="P16" s="34">
        <f>B16+E16+H16</f>
        <v>1</v>
      </c>
      <c r="Q16" s="34">
        <f>D16+G16+J16</f>
        <v>0</v>
      </c>
      <c r="R16" s="1">
        <v>2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ﾊﾞﾃﾞｨｰSC千葉(A)</v>
      </c>
      <c r="C19" s="41"/>
      <c r="D19" s="42"/>
      <c r="E19" s="36" t="str">
        <f>A21</f>
        <v>ｱﾍﾞｰﾘｬｽ千葉</v>
      </c>
      <c r="F19" s="37"/>
      <c r="G19" s="38"/>
      <c r="H19" s="36" t="str">
        <f>A22</f>
        <v>鎌ヶ谷蹴球会(A)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6" t="s">
        <v>63</v>
      </c>
      <c r="B20" s="10"/>
      <c r="C20" s="11"/>
      <c r="D20" s="11"/>
      <c r="E20" s="12">
        <v>7</v>
      </c>
      <c r="F20" s="8" t="s">
        <v>77</v>
      </c>
      <c r="G20" s="9">
        <v>0</v>
      </c>
      <c r="H20" s="13">
        <v>2</v>
      </c>
      <c r="I20" s="13" t="s">
        <v>77</v>
      </c>
      <c r="J20" s="9">
        <v>0</v>
      </c>
      <c r="K20" s="32">
        <f>L20*3+M20*1</f>
        <v>6</v>
      </c>
      <c r="L20" s="33">
        <f>COUNTIF(B20:J20,"○")</f>
        <v>2</v>
      </c>
      <c r="M20" s="33">
        <f>COUNTIF(B20:J20,"△")</f>
        <v>0</v>
      </c>
      <c r="N20" s="33">
        <f>COUNTIF(B20:J20,"●")</f>
        <v>0</v>
      </c>
      <c r="O20" s="33">
        <f>P20-Q20</f>
        <v>9</v>
      </c>
      <c r="P20" s="34">
        <f>B20+E20+H20</f>
        <v>9</v>
      </c>
      <c r="Q20" s="34">
        <f>D20+G20+J20</f>
        <v>0</v>
      </c>
      <c r="R20" s="1">
        <v>1</v>
      </c>
    </row>
    <row r="21" spans="1:18" ht="18" customHeight="1">
      <c r="A21" s="26" t="s">
        <v>64</v>
      </c>
      <c r="B21" s="12">
        <v>0</v>
      </c>
      <c r="C21" s="13" t="s">
        <v>78</v>
      </c>
      <c r="D21" s="9">
        <v>7</v>
      </c>
      <c r="E21" s="14"/>
      <c r="F21" s="15"/>
      <c r="G21" s="16"/>
      <c r="H21" s="17">
        <v>1</v>
      </c>
      <c r="I21" s="17" t="s">
        <v>80</v>
      </c>
      <c r="J21" s="18">
        <v>1</v>
      </c>
      <c r="K21" s="32">
        <f>L21*3+M21*1</f>
        <v>1</v>
      </c>
      <c r="L21" s="33">
        <f>COUNTIF(B21:J21,"○")</f>
        <v>0</v>
      </c>
      <c r="M21" s="33">
        <f>COUNTIF(B21:J21,"△")</f>
        <v>1</v>
      </c>
      <c r="N21" s="33">
        <f>COUNTIF(B21:J21,"●")</f>
        <v>1</v>
      </c>
      <c r="O21" s="33">
        <f>P21-Q21</f>
        <v>-7</v>
      </c>
      <c r="P21" s="34">
        <f>B21+E21+H21</f>
        <v>1</v>
      </c>
      <c r="Q21" s="34">
        <f>D21+G21+J21</f>
        <v>8</v>
      </c>
      <c r="R21" s="1">
        <v>3</v>
      </c>
    </row>
    <row r="22" spans="1:18" ht="18" customHeight="1">
      <c r="A22" s="27" t="s">
        <v>44</v>
      </c>
      <c r="B22" s="12">
        <v>0</v>
      </c>
      <c r="C22" s="8" t="s">
        <v>72</v>
      </c>
      <c r="D22" s="9">
        <v>2</v>
      </c>
      <c r="E22" s="19">
        <v>1</v>
      </c>
      <c r="F22" s="8" t="s">
        <v>80</v>
      </c>
      <c r="G22" s="18">
        <v>1</v>
      </c>
      <c r="H22" s="15"/>
      <c r="I22" s="15"/>
      <c r="J22" s="16"/>
      <c r="K22" s="32">
        <f>L22*3+M22*1</f>
        <v>1</v>
      </c>
      <c r="L22" s="33">
        <f>COUNTIF(B22:J22,"○")</f>
        <v>0</v>
      </c>
      <c r="M22" s="33">
        <f>COUNTIF(B22:J22,"△")</f>
        <v>1</v>
      </c>
      <c r="N22" s="33">
        <f>COUNTIF(B22:J22,"●")</f>
        <v>1</v>
      </c>
      <c r="O22" s="33">
        <f>P22-Q22</f>
        <v>-2</v>
      </c>
      <c r="P22" s="34">
        <f>B22+E22+H22</f>
        <v>1</v>
      </c>
      <c r="Q22" s="34">
        <f>D22+G22+J22</f>
        <v>3</v>
      </c>
      <c r="R22" s="1">
        <v>2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0"/>
    </row>
    <row r="24" spans="1:18" ht="18" customHeight="1">
      <c r="A24" s="25" t="s">
        <v>10</v>
      </c>
      <c r="B24" s="40" t="str">
        <f>A25</f>
        <v>まつひだいSC(A)</v>
      </c>
      <c r="C24" s="41"/>
      <c r="D24" s="42"/>
      <c r="E24" s="36" t="str">
        <f>A26</f>
        <v>FC高津(B)</v>
      </c>
      <c r="F24" s="37"/>
      <c r="G24" s="38"/>
      <c r="H24" s="36" t="str">
        <f>A27</f>
        <v>鷺沼FC(B)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6" t="s">
        <v>70</v>
      </c>
      <c r="B25" s="10"/>
      <c r="C25" s="11"/>
      <c r="D25" s="11"/>
      <c r="E25" s="12">
        <v>2</v>
      </c>
      <c r="F25" s="8" t="s">
        <v>77</v>
      </c>
      <c r="G25" s="9">
        <v>1</v>
      </c>
      <c r="H25" s="13">
        <v>2</v>
      </c>
      <c r="I25" s="13" t="s">
        <v>77</v>
      </c>
      <c r="J25" s="9">
        <v>1</v>
      </c>
      <c r="K25" s="32">
        <f>L25*3+M25*1</f>
        <v>6</v>
      </c>
      <c r="L25" s="33">
        <f>COUNTIF(B25:J25,"○")</f>
        <v>2</v>
      </c>
      <c r="M25" s="33">
        <f>COUNTIF(B25:J25,"△")</f>
        <v>0</v>
      </c>
      <c r="N25" s="33">
        <f>COUNTIF(B25:J25,"●")</f>
        <v>0</v>
      </c>
      <c r="O25" s="33">
        <f>P25-Q25</f>
        <v>2</v>
      </c>
      <c r="P25" s="34">
        <f>B25+E25+H25</f>
        <v>4</v>
      </c>
      <c r="Q25" s="34">
        <f>D25+G25+J25</f>
        <v>2</v>
      </c>
      <c r="R25" s="1">
        <v>1</v>
      </c>
    </row>
    <row r="26" spans="1:18" ht="18" customHeight="1">
      <c r="A26" s="27" t="s">
        <v>65</v>
      </c>
      <c r="B26" s="12">
        <v>1</v>
      </c>
      <c r="C26" s="13" t="s">
        <v>78</v>
      </c>
      <c r="D26" s="9">
        <v>2</v>
      </c>
      <c r="E26" s="14"/>
      <c r="F26" s="15"/>
      <c r="G26" s="16"/>
      <c r="H26" s="17">
        <v>0</v>
      </c>
      <c r="I26" s="17" t="s">
        <v>80</v>
      </c>
      <c r="J26" s="18">
        <v>0</v>
      </c>
      <c r="K26" s="32">
        <f>L26*3+M26*1</f>
        <v>1</v>
      </c>
      <c r="L26" s="33">
        <f>COUNTIF(B26:J26,"○")</f>
        <v>0</v>
      </c>
      <c r="M26" s="33">
        <f>COUNTIF(B26:J26,"△")</f>
        <v>1</v>
      </c>
      <c r="N26" s="33">
        <f>COUNTIF(B26:J26,"●")</f>
        <v>1</v>
      </c>
      <c r="O26" s="33">
        <f>P26-Q26</f>
        <v>-1</v>
      </c>
      <c r="P26" s="34">
        <f>B26+E26+H26</f>
        <v>1</v>
      </c>
      <c r="Q26" s="34">
        <f>D26+G26+J26</f>
        <v>2</v>
      </c>
      <c r="R26" s="1">
        <v>2</v>
      </c>
    </row>
    <row r="27" spans="1:18" ht="18" customHeight="1">
      <c r="A27" s="27" t="s">
        <v>45</v>
      </c>
      <c r="B27" s="12">
        <v>1</v>
      </c>
      <c r="C27" s="8" t="s">
        <v>72</v>
      </c>
      <c r="D27" s="9">
        <v>2</v>
      </c>
      <c r="E27" s="19">
        <v>0</v>
      </c>
      <c r="F27" s="8" t="s">
        <v>80</v>
      </c>
      <c r="G27" s="18">
        <v>0</v>
      </c>
      <c r="H27" s="15"/>
      <c r="I27" s="15"/>
      <c r="J27" s="16"/>
      <c r="K27" s="32">
        <f>L27*3+M27*1</f>
        <v>1</v>
      </c>
      <c r="L27" s="33">
        <f>COUNTIF(B27:J27,"○")</f>
        <v>0</v>
      </c>
      <c r="M27" s="33">
        <f>COUNTIF(B27:J27,"△")</f>
        <v>1</v>
      </c>
      <c r="N27" s="33">
        <f>COUNTIF(B27:J27,"●")</f>
        <v>1</v>
      </c>
      <c r="O27" s="33">
        <f>P27-Q27</f>
        <v>-1</v>
      </c>
      <c r="P27" s="34">
        <f>B27+E27+H27</f>
        <v>1</v>
      </c>
      <c r="Q27" s="34">
        <f>D27+G27+J27</f>
        <v>2</v>
      </c>
      <c r="R27" s="1">
        <v>2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向山ｲﾚﾌﾞﾝSC(B)</v>
      </c>
      <c r="C29" s="41"/>
      <c r="D29" s="42"/>
      <c r="E29" s="36" t="str">
        <f>A31</f>
        <v>谷津SC(D)</v>
      </c>
      <c r="F29" s="37"/>
      <c r="G29" s="38"/>
      <c r="H29" s="36" t="str">
        <f>A32</f>
        <v>習志野MSS(C)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14</v>
      </c>
      <c r="B30" s="10"/>
      <c r="C30" s="11"/>
      <c r="D30" s="11"/>
      <c r="E30" s="12">
        <v>1</v>
      </c>
      <c r="F30" s="8" t="s">
        <v>78</v>
      </c>
      <c r="G30" s="9">
        <v>2</v>
      </c>
      <c r="H30" s="13">
        <v>0</v>
      </c>
      <c r="I30" s="13" t="s">
        <v>78</v>
      </c>
      <c r="J30" s="9">
        <v>1</v>
      </c>
      <c r="K30" s="32">
        <f>L30*3+M30*1</f>
        <v>0</v>
      </c>
      <c r="L30" s="33">
        <f>COUNTIF(B30:J30,"○")</f>
        <v>0</v>
      </c>
      <c r="M30" s="33">
        <f>COUNTIF(B30:J30,"△")</f>
        <v>0</v>
      </c>
      <c r="N30" s="33">
        <f>COUNTIF(B30:J30,"●")</f>
        <v>2</v>
      </c>
      <c r="O30" s="33">
        <f>P30-Q30</f>
        <v>-2</v>
      </c>
      <c r="P30" s="34">
        <f>B30+E30+H30</f>
        <v>1</v>
      </c>
      <c r="Q30" s="34">
        <f>D30+G30+J30</f>
        <v>3</v>
      </c>
      <c r="R30" s="1">
        <v>3</v>
      </c>
    </row>
    <row r="31" spans="1:18" ht="18" customHeight="1">
      <c r="A31" s="27" t="s">
        <v>26</v>
      </c>
      <c r="B31" s="12">
        <v>2</v>
      </c>
      <c r="C31" s="13" t="s">
        <v>77</v>
      </c>
      <c r="D31" s="9">
        <v>1</v>
      </c>
      <c r="E31" s="14"/>
      <c r="F31" s="15"/>
      <c r="G31" s="16"/>
      <c r="H31" s="17">
        <v>1</v>
      </c>
      <c r="I31" s="17" t="s">
        <v>80</v>
      </c>
      <c r="J31" s="18">
        <v>1</v>
      </c>
      <c r="K31" s="32">
        <f>L31*3+M31*1</f>
        <v>4</v>
      </c>
      <c r="L31" s="33">
        <f>COUNTIF(B31:J31,"○")</f>
        <v>1</v>
      </c>
      <c r="M31" s="33">
        <f>COUNTIF(B31:J31,"△")</f>
        <v>1</v>
      </c>
      <c r="N31" s="33">
        <f>COUNTIF(B31:J31,"●")</f>
        <v>0</v>
      </c>
      <c r="O31" s="33">
        <f>P31-Q31</f>
        <v>1</v>
      </c>
      <c r="P31" s="34">
        <f>B31+E31+H31</f>
        <v>3</v>
      </c>
      <c r="Q31" s="34">
        <f>D31+G31+J31</f>
        <v>2</v>
      </c>
      <c r="R31" s="1">
        <v>1</v>
      </c>
    </row>
    <row r="32" spans="1:18" ht="18" customHeight="1">
      <c r="A32" s="27" t="s">
        <v>43</v>
      </c>
      <c r="B32" s="12">
        <v>1</v>
      </c>
      <c r="C32" s="8" t="s">
        <v>79</v>
      </c>
      <c r="D32" s="9">
        <v>0</v>
      </c>
      <c r="E32" s="19">
        <v>1</v>
      </c>
      <c r="F32" s="8" t="s">
        <v>80</v>
      </c>
      <c r="G32" s="18">
        <v>1</v>
      </c>
      <c r="H32" s="15"/>
      <c r="I32" s="15"/>
      <c r="J32" s="16"/>
      <c r="K32" s="32">
        <f>L32*3+M32*1</f>
        <v>4</v>
      </c>
      <c r="L32" s="33">
        <f>COUNTIF(B32:J32,"○")</f>
        <v>1</v>
      </c>
      <c r="M32" s="33">
        <f>COUNTIF(B32:J32,"△")</f>
        <v>1</v>
      </c>
      <c r="N32" s="33">
        <f>COUNTIF(B32:J32,"●")</f>
        <v>0</v>
      </c>
      <c r="O32" s="33">
        <f>P32-Q32</f>
        <v>1</v>
      </c>
      <c r="P32" s="34">
        <f>B32+E32+H32</f>
        <v>2</v>
      </c>
      <c r="Q32" s="34">
        <f>D32+G32+J32</f>
        <v>1</v>
      </c>
      <c r="R32" s="1">
        <v>2</v>
      </c>
    </row>
  </sheetData>
  <sheetProtection/>
  <mergeCells count="22">
    <mergeCell ref="E2:G2"/>
    <mergeCell ref="B13:D13"/>
    <mergeCell ref="E13:G13"/>
    <mergeCell ref="B19:D19"/>
    <mergeCell ref="E19:G19"/>
    <mergeCell ref="E29:G29"/>
    <mergeCell ref="H19:J19"/>
    <mergeCell ref="B24:D24"/>
    <mergeCell ref="E24:G24"/>
    <mergeCell ref="H24:J24"/>
    <mergeCell ref="H29:J29"/>
    <mergeCell ref="B29:D29"/>
    <mergeCell ref="N1:R1"/>
    <mergeCell ref="H13:J13"/>
    <mergeCell ref="A1:D1"/>
    <mergeCell ref="B3:D3"/>
    <mergeCell ref="E3:G3"/>
    <mergeCell ref="B2:D2"/>
    <mergeCell ref="H3:J3"/>
    <mergeCell ref="H8:J8"/>
    <mergeCell ref="E8:G8"/>
    <mergeCell ref="B8:D8"/>
  </mergeCells>
  <printOptions/>
  <pageMargins left="0.7874015748031497" right="0.3937007874015748" top="1.75" bottom="0.5905511811023623" header="1.01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23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高洲ｺｽﾓｽFC(A)</v>
      </c>
      <c r="C3" s="41"/>
      <c r="D3" s="42"/>
      <c r="E3" s="36" t="str">
        <f>A5</f>
        <v>東習志野FC(B)</v>
      </c>
      <c r="F3" s="37"/>
      <c r="G3" s="38"/>
      <c r="H3" s="36" t="str">
        <f>A6</f>
        <v>矢切SC(A)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46</v>
      </c>
      <c r="B4" s="10"/>
      <c r="C4" s="11"/>
      <c r="D4" s="11"/>
      <c r="E4" s="12">
        <v>1</v>
      </c>
      <c r="F4" s="8" t="s">
        <v>77</v>
      </c>
      <c r="G4" s="9">
        <v>0</v>
      </c>
      <c r="H4" s="13">
        <v>0</v>
      </c>
      <c r="I4" s="13" t="s">
        <v>78</v>
      </c>
      <c r="J4" s="9">
        <v>2</v>
      </c>
      <c r="K4" s="32">
        <f>L4*3+M4*1</f>
        <v>3</v>
      </c>
      <c r="L4" s="33">
        <f>COUNTIF(B4:J4,"○")</f>
        <v>1</v>
      </c>
      <c r="M4" s="33">
        <f>COUNTIF(B4:J4,"△")</f>
        <v>0</v>
      </c>
      <c r="N4" s="33">
        <f>COUNTIF(B4:J4,"●")</f>
        <v>1</v>
      </c>
      <c r="O4" s="33">
        <f>P4-Q4</f>
        <v>-1</v>
      </c>
      <c r="P4" s="34">
        <f>B4+E4+H4</f>
        <v>1</v>
      </c>
      <c r="Q4" s="34">
        <f>D4+G4+J4</f>
        <v>2</v>
      </c>
      <c r="R4" s="1">
        <v>2</v>
      </c>
      <c r="S4" s="2"/>
      <c r="T4" s="2"/>
      <c r="V4" s="4"/>
      <c r="W4" s="5"/>
      <c r="X4" s="6"/>
      <c r="Y4" s="2"/>
    </row>
    <row r="5" spans="1:25" ht="18" customHeight="1">
      <c r="A5" s="27" t="s">
        <v>47</v>
      </c>
      <c r="B5" s="12">
        <v>0</v>
      </c>
      <c r="C5" s="13" t="s">
        <v>78</v>
      </c>
      <c r="D5" s="9">
        <v>1</v>
      </c>
      <c r="E5" s="14"/>
      <c r="F5" s="15"/>
      <c r="G5" s="16"/>
      <c r="H5" s="17">
        <v>0</v>
      </c>
      <c r="I5" s="17" t="s">
        <v>72</v>
      </c>
      <c r="J5" s="18">
        <v>2</v>
      </c>
      <c r="K5" s="32">
        <f>L5*3+M5*1</f>
        <v>0</v>
      </c>
      <c r="L5" s="33">
        <f>COUNTIF(B5:J5,"○")</f>
        <v>0</v>
      </c>
      <c r="M5" s="33">
        <f>COUNTIF(B5:J5,"△")</f>
        <v>0</v>
      </c>
      <c r="N5" s="33">
        <f>COUNTIF(B5:J5,"●")</f>
        <v>2</v>
      </c>
      <c r="O5" s="33">
        <f>P5-Q5</f>
        <v>-3</v>
      </c>
      <c r="P5" s="34">
        <f>B5+E5+H5</f>
        <v>0</v>
      </c>
      <c r="Q5" s="34">
        <f>D5+G5+J5</f>
        <v>3</v>
      </c>
      <c r="R5" s="1">
        <v>3</v>
      </c>
      <c r="S5" s="2"/>
      <c r="T5" s="2"/>
      <c r="V5" s="4"/>
      <c r="W5" s="5"/>
      <c r="X5" s="6"/>
      <c r="Y5" s="6"/>
    </row>
    <row r="6" spans="1:25" ht="18" customHeight="1">
      <c r="A6" s="27" t="s">
        <v>48</v>
      </c>
      <c r="B6" s="12">
        <v>2</v>
      </c>
      <c r="C6" s="8" t="s">
        <v>77</v>
      </c>
      <c r="D6" s="9">
        <v>0</v>
      </c>
      <c r="E6" s="19">
        <v>2</v>
      </c>
      <c r="F6" s="8" t="s">
        <v>79</v>
      </c>
      <c r="G6" s="18">
        <v>0</v>
      </c>
      <c r="H6" s="15"/>
      <c r="I6" s="15"/>
      <c r="J6" s="16"/>
      <c r="K6" s="32">
        <f>L6*3+M6*1</f>
        <v>6</v>
      </c>
      <c r="L6" s="33">
        <f>COUNTIF(B6:J6,"○")</f>
        <v>2</v>
      </c>
      <c r="M6" s="33">
        <f>COUNTIF(B6:J6,"△")</f>
        <v>0</v>
      </c>
      <c r="N6" s="33">
        <f>COUNTIF(B6:J6,"●")</f>
        <v>0</v>
      </c>
      <c r="O6" s="33">
        <f>P6-Q6</f>
        <v>4</v>
      </c>
      <c r="P6" s="34">
        <f>B6+E6+H6</f>
        <v>4</v>
      </c>
      <c r="Q6" s="34">
        <f>D6+G6+J6</f>
        <v>0</v>
      </c>
      <c r="R6" s="1">
        <v>1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0" t="str">
        <f>A9</f>
        <v>FC.MIYAMA EAST(B)</v>
      </c>
      <c r="C8" s="41"/>
      <c r="D8" s="42"/>
      <c r="E8" s="36" t="str">
        <f>A10</f>
        <v>ﾊﾞﾃﾞｨｰSC千葉(B)</v>
      </c>
      <c r="F8" s="37"/>
      <c r="G8" s="38"/>
      <c r="H8" s="36" t="str">
        <f>A11</f>
        <v>鷺沼FC(A)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49</v>
      </c>
      <c r="B9" s="10"/>
      <c r="C9" s="11"/>
      <c r="D9" s="11"/>
      <c r="E9" s="12">
        <v>0</v>
      </c>
      <c r="F9" s="8" t="s">
        <v>78</v>
      </c>
      <c r="G9" s="9">
        <v>7</v>
      </c>
      <c r="H9" s="13">
        <v>0</v>
      </c>
      <c r="I9" s="13" t="s">
        <v>78</v>
      </c>
      <c r="J9" s="9">
        <v>2</v>
      </c>
      <c r="K9" s="32">
        <f>L9*3+M9*1</f>
        <v>0</v>
      </c>
      <c r="L9" s="33">
        <f>COUNTIF(B9:J9,"○")</f>
        <v>0</v>
      </c>
      <c r="M9" s="33">
        <f>COUNTIF(B9:J9,"△")</f>
        <v>0</v>
      </c>
      <c r="N9" s="33">
        <f>COUNTIF(B9:J9,"●")</f>
        <v>2</v>
      </c>
      <c r="O9" s="33">
        <f>P9-Q9</f>
        <v>-9</v>
      </c>
      <c r="P9" s="34">
        <f>B9+E9+H9</f>
        <v>0</v>
      </c>
      <c r="Q9" s="34">
        <f>D9+G9+J9</f>
        <v>9</v>
      </c>
      <c r="R9" s="1">
        <v>3</v>
      </c>
      <c r="V9" s="4"/>
      <c r="X9" s="6"/>
    </row>
    <row r="10" spans="1:24" ht="18" customHeight="1">
      <c r="A10" s="26" t="s">
        <v>66</v>
      </c>
      <c r="B10" s="12">
        <v>7</v>
      </c>
      <c r="C10" s="13" t="s">
        <v>77</v>
      </c>
      <c r="D10" s="9">
        <v>0</v>
      </c>
      <c r="E10" s="14"/>
      <c r="F10" s="15"/>
      <c r="G10" s="16"/>
      <c r="H10" s="17">
        <v>2</v>
      </c>
      <c r="I10" s="17" t="s">
        <v>77</v>
      </c>
      <c r="J10" s="18">
        <v>1</v>
      </c>
      <c r="K10" s="32">
        <f>L10*3+M10*1</f>
        <v>6</v>
      </c>
      <c r="L10" s="33">
        <f>COUNTIF(B10:J10,"○")</f>
        <v>2</v>
      </c>
      <c r="M10" s="33">
        <f>COUNTIF(B10:J10,"△")</f>
        <v>0</v>
      </c>
      <c r="N10" s="33">
        <f>COUNTIF(B10:J10,"●")</f>
        <v>0</v>
      </c>
      <c r="O10" s="33">
        <f>P10-Q10</f>
        <v>8</v>
      </c>
      <c r="P10" s="34">
        <f>B10+E10+H10</f>
        <v>9</v>
      </c>
      <c r="Q10" s="34">
        <f>D10+G10+J10</f>
        <v>1</v>
      </c>
      <c r="R10" s="1">
        <v>1</v>
      </c>
      <c r="X10" s="6"/>
    </row>
    <row r="11" spans="1:24" ht="18" customHeight="1">
      <c r="A11" s="27" t="s">
        <v>50</v>
      </c>
      <c r="B11" s="12">
        <v>2</v>
      </c>
      <c r="C11" s="8" t="s">
        <v>79</v>
      </c>
      <c r="D11" s="9">
        <v>0</v>
      </c>
      <c r="E11" s="19">
        <v>1</v>
      </c>
      <c r="F11" s="8" t="s">
        <v>72</v>
      </c>
      <c r="G11" s="18">
        <v>2</v>
      </c>
      <c r="H11" s="15"/>
      <c r="I11" s="15"/>
      <c r="J11" s="16"/>
      <c r="K11" s="32">
        <f>L11*3+M11*1</f>
        <v>3</v>
      </c>
      <c r="L11" s="33">
        <f>COUNTIF(B11:J11,"○")</f>
        <v>1</v>
      </c>
      <c r="M11" s="33">
        <f>COUNTIF(B11:J11,"△")</f>
        <v>0</v>
      </c>
      <c r="N11" s="33">
        <f>COUNTIF(B11:J11,"●")</f>
        <v>1</v>
      </c>
      <c r="O11" s="33">
        <f>P11-Q11</f>
        <v>1</v>
      </c>
      <c r="P11" s="34">
        <f>B11+E11+H11</f>
        <v>3</v>
      </c>
      <c r="Q11" s="34">
        <f>D11+G11+J11</f>
        <v>2</v>
      </c>
      <c r="R11" s="1">
        <v>2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谷津SC(C)</v>
      </c>
      <c r="C13" s="41"/>
      <c r="D13" s="42"/>
      <c r="E13" s="36" t="str">
        <f>A15</f>
        <v>大和田FC（A）</v>
      </c>
      <c r="F13" s="37"/>
      <c r="G13" s="38"/>
      <c r="H13" s="36" t="str">
        <f>A16</f>
        <v>ﾌﾟﾚｼﾞｰﾙFC(A)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31</v>
      </c>
      <c r="B14" s="10"/>
      <c r="C14" s="11"/>
      <c r="D14" s="11"/>
      <c r="E14" s="12">
        <v>1</v>
      </c>
      <c r="F14" s="8" t="s">
        <v>78</v>
      </c>
      <c r="G14" s="9">
        <v>3</v>
      </c>
      <c r="H14" s="13">
        <v>3</v>
      </c>
      <c r="I14" s="13" t="s">
        <v>77</v>
      </c>
      <c r="J14" s="9">
        <v>1</v>
      </c>
      <c r="K14" s="32">
        <f>L14*3+M14*1</f>
        <v>3</v>
      </c>
      <c r="L14" s="33">
        <f>COUNTIF(B14:J14,"○")</f>
        <v>1</v>
      </c>
      <c r="M14" s="33">
        <f>COUNTIF(B14:J14,"△")</f>
        <v>0</v>
      </c>
      <c r="N14" s="33">
        <f>COUNTIF(B14:J14,"●")</f>
        <v>1</v>
      </c>
      <c r="O14" s="33">
        <f>P14-Q14</f>
        <v>0</v>
      </c>
      <c r="P14" s="34">
        <f>B14+E14+H14</f>
        <v>4</v>
      </c>
      <c r="Q14" s="34">
        <f>D14+G14+J14</f>
        <v>4</v>
      </c>
      <c r="R14" s="1">
        <v>2</v>
      </c>
      <c r="V14" s="4"/>
      <c r="W14" s="7"/>
      <c r="X14" s="6"/>
      <c r="Y14" s="6"/>
    </row>
    <row r="15" spans="1:25" ht="18" customHeight="1">
      <c r="A15" s="26" t="s">
        <v>51</v>
      </c>
      <c r="B15" s="12">
        <v>3</v>
      </c>
      <c r="C15" s="13" t="s">
        <v>77</v>
      </c>
      <c r="D15" s="9">
        <v>1</v>
      </c>
      <c r="E15" s="14"/>
      <c r="F15" s="15"/>
      <c r="G15" s="16"/>
      <c r="H15" s="17">
        <v>2</v>
      </c>
      <c r="I15" s="17" t="s">
        <v>79</v>
      </c>
      <c r="J15" s="18">
        <v>1</v>
      </c>
      <c r="K15" s="32">
        <f>L15*3+M15*1</f>
        <v>6</v>
      </c>
      <c r="L15" s="33">
        <f>COUNTIF(B15:J15,"○")</f>
        <v>2</v>
      </c>
      <c r="M15" s="33">
        <f>COUNTIF(B15:J15,"△")</f>
        <v>0</v>
      </c>
      <c r="N15" s="33">
        <f>COUNTIF(B15:J15,"●")</f>
        <v>0</v>
      </c>
      <c r="O15" s="33">
        <f>P15-Q15</f>
        <v>3</v>
      </c>
      <c r="P15" s="34">
        <f>B15+E15+H15</f>
        <v>5</v>
      </c>
      <c r="Q15" s="34">
        <f>D15+G15+J15</f>
        <v>2</v>
      </c>
      <c r="R15" s="1">
        <v>1</v>
      </c>
      <c r="V15" s="4"/>
      <c r="W15" s="7"/>
      <c r="X15" s="6"/>
      <c r="Y15" s="6"/>
    </row>
    <row r="16" spans="1:25" ht="18" customHeight="1">
      <c r="A16" s="27" t="s">
        <v>67</v>
      </c>
      <c r="B16" s="12">
        <v>1</v>
      </c>
      <c r="C16" s="8" t="s">
        <v>78</v>
      </c>
      <c r="D16" s="9">
        <v>3</v>
      </c>
      <c r="E16" s="19">
        <v>1</v>
      </c>
      <c r="F16" s="8" t="s">
        <v>72</v>
      </c>
      <c r="G16" s="18">
        <v>2</v>
      </c>
      <c r="H16" s="15"/>
      <c r="I16" s="15"/>
      <c r="J16" s="16"/>
      <c r="K16" s="32">
        <f>L16*3+M16*1</f>
        <v>0</v>
      </c>
      <c r="L16" s="33">
        <f>COUNTIF(B16:J16,"○")</f>
        <v>0</v>
      </c>
      <c r="M16" s="33">
        <f>COUNTIF(B16:J16,"△")</f>
        <v>0</v>
      </c>
      <c r="N16" s="33">
        <f>COUNTIF(B16:J16,"●")</f>
        <v>2</v>
      </c>
      <c r="O16" s="33">
        <f>P16-Q16</f>
        <v>-3</v>
      </c>
      <c r="P16" s="34">
        <f>B16+E16+H16</f>
        <v>2</v>
      </c>
      <c r="Q16" s="34">
        <f>D16+G16+J16</f>
        <v>5</v>
      </c>
      <c r="R16" s="1">
        <v>3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矢切SC(A)</v>
      </c>
      <c r="C19" s="41"/>
      <c r="D19" s="42"/>
      <c r="E19" s="36" t="str">
        <f>A21</f>
        <v>ﾊﾞﾃﾞｨｰSC千葉(B)</v>
      </c>
      <c r="F19" s="37"/>
      <c r="G19" s="38"/>
      <c r="H19" s="36" t="str">
        <f>A22</f>
        <v>大和田FC（A）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7" t="s">
        <v>48</v>
      </c>
      <c r="B20" s="10"/>
      <c r="C20" s="11"/>
      <c r="D20" s="11"/>
      <c r="E20" s="12">
        <v>1</v>
      </c>
      <c r="F20" s="8" t="s">
        <v>77</v>
      </c>
      <c r="G20" s="9">
        <v>0</v>
      </c>
      <c r="H20" s="13">
        <v>0</v>
      </c>
      <c r="I20" s="13" t="s">
        <v>78</v>
      </c>
      <c r="J20" s="9">
        <v>1</v>
      </c>
      <c r="K20" s="32">
        <f>L20*3+M20*1</f>
        <v>3</v>
      </c>
      <c r="L20" s="33">
        <f>COUNTIF(B20:J20,"○")</f>
        <v>1</v>
      </c>
      <c r="M20" s="33">
        <f>COUNTIF(B20:J20,"△")</f>
        <v>0</v>
      </c>
      <c r="N20" s="33">
        <f>COUNTIF(B20:J20,"●")</f>
        <v>1</v>
      </c>
      <c r="O20" s="33">
        <f>P20-Q20</f>
        <v>0</v>
      </c>
      <c r="P20" s="34">
        <f>B20+E20+H20</f>
        <v>1</v>
      </c>
      <c r="Q20" s="34">
        <f>D20+G20+J20</f>
        <v>1</v>
      </c>
      <c r="R20" s="1">
        <v>2</v>
      </c>
    </row>
    <row r="21" spans="1:18" ht="18" customHeight="1">
      <c r="A21" s="26" t="s">
        <v>66</v>
      </c>
      <c r="B21" s="12">
        <v>0</v>
      </c>
      <c r="C21" s="13" t="s">
        <v>78</v>
      </c>
      <c r="D21" s="9">
        <v>1</v>
      </c>
      <c r="E21" s="14"/>
      <c r="F21" s="15"/>
      <c r="G21" s="16"/>
      <c r="H21" s="17">
        <v>0</v>
      </c>
      <c r="I21" s="17" t="s">
        <v>80</v>
      </c>
      <c r="J21" s="18">
        <v>0</v>
      </c>
      <c r="K21" s="32">
        <f>L21*3+M21*1</f>
        <v>1</v>
      </c>
      <c r="L21" s="33">
        <f>COUNTIF(B21:J21,"○")</f>
        <v>0</v>
      </c>
      <c r="M21" s="33">
        <f>COUNTIF(B21:J21,"△")</f>
        <v>1</v>
      </c>
      <c r="N21" s="33">
        <f>COUNTIF(B21:J21,"●")</f>
        <v>1</v>
      </c>
      <c r="O21" s="33">
        <f>P21-Q21</f>
        <v>-1</v>
      </c>
      <c r="P21" s="34">
        <f>B21+E21+H21</f>
        <v>0</v>
      </c>
      <c r="Q21" s="34">
        <f>D21+G21+J21</f>
        <v>1</v>
      </c>
      <c r="R21" s="1">
        <v>3</v>
      </c>
    </row>
    <row r="22" spans="1:18" ht="18" customHeight="1">
      <c r="A22" s="26" t="s">
        <v>51</v>
      </c>
      <c r="B22" s="12">
        <v>1</v>
      </c>
      <c r="C22" s="8" t="s">
        <v>77</v>
      </c>
      <c r="D22" s="9">
        <v>0</v>
      </c>
      <c r="E22" s="19">
        <v>0</v>
      </c>
      <c r="F22" s="8" t="s">
        <v>80</v>
      </c>
      <c r="G22" s="18">
        <v>0</v>
      </c>
      <c r="H22" s="15"/>
      <c r="I22" s="15"/>
      <c r="J22" s="16"/>
      <c r="K22" s="32">
        <f>L22*3+M22*1</f>
        <v>4</v>
      </c>
      <c r="L22" s="33">
        <f>COUNTIF(B22:J22,"○")</f>
        <v>1</v>
      </c>
      <c r="M22" s="33">
        <f>COUNTIF(B22:J22,"△")</f>
        <v>1</v>
      </c>
      <c r="N22" s="33">
        <f>COUNTIF(B22:J22,"●")</f>
        <v>0</v>
      </c>
      <c r="O22" s="33">
        <f>P22-Q22</f>
        <v>1</v>
      </c>
      <c r="P22" s="34">
        <f>B22+E22+H22</f>
        <v>1</v>
      </c>
      <c r="Q22" s="34">
        <f>D22+G22+J22</f>
        <v>0</v>
      </c>
      <c r="R22" s="1">
        <v>1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0"/>
    </row>
    <row r="24" spans="1:18" ht="18" customHeight="1">
      <c r="A24" s="25" t="s">
        <v>10</v>
      </c>
      <c r="B24" s="40" t="str">
        <f>A25</f>
        <v>高洲ｺｽﾓｽFC(A)</v>
      </c>
      <c r="C24" s="41"/>
      <c r="D24" s="42"/>
      <c r="E24" s="36" t="str">
        <f>A26</f>
        <v>鷺沼FC(A)</v>
      </c>
      <c r="F24" s="37"/>
      <c r="G24" s="38"/>
      <c r="H24" s="36" t="str">
        <f>A27</f>
        <v>谷津SC(C)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6" t="s">
        <v>46</v>
      </c>
      <c r="B25" s="10"/>
      <c r="C25" s="11"/>
      <c r="D25" s="11"/>
      <c r="E25" s="12">
        <v>4</v>
      </c>
      <c r="F25" s="8" t="s">
        <v>77</v>
      </c>
      <c r="G25" s="9">
        <v>0</v>
      </c>
      <c r="H25" s="13">
        <v>4</v>
      </c>
      <c r="I25" s="13" t="s">
        <v>77</v>
      </c>
      <c r="J25" s="9">
        <v>0</v>
      </c>
      <c r="K25" s="32">
        <f>L25*3+M25*1</f>
        <v>6</v>
      </c>
      <c r="L25" s="33">
        <f>COUNTIF(B25:J25,"○")</f>
        <v>2</v>
      </c>
      <c r="M25" s="33">
        <f>COUNTIF(B25:J25,"△")</f>
        <v>0</v>
      </c>
      <c r="N25" s="33">
        <f>COUNTIF(B25:J25,"●")</f>
        <v>0</v>
      </c>
      <c r="O25" s="33">
        <f>P25-Q25</f>
        <v>8</v>
      </c>
      <c r="P25" s="34">
        <f>B25+E25+H25</f>
        <v>8</v>
      </c>
      <c r="Q25" s="34">
        <f>D25+G25+J25</f>
        <v>0</v>
      </c>
      <c r="R25" s="1">
        <v>1</v>
      </c>
    </row>
    <row r="26" spans="1:18" ht="18" customHeight="1">
      <c r="A26" s="27" t="s">
        <v>50</v>
      </c>
      <c r="B26" s="12">
        <v>0</v>
      </c>
      <c r="C26" s="13" t="s">
        <v>78</v>
      </c>
      <c r="D26" s="9">
        <v>4</v>
      </c>
      <c r="E26" s="14"/>
      <c r="F26" s="15"/>
      <c r="G26" s="16"/>
      <c r="H26" s="17">
        <v>1</v>
      </c>
      <c r="I26" s="17" t="s">
        <v>78</v>
      </c>
      <c r="J26" s="18">
        <v>2</v>
      </c>
      <c r="K26" s="32">
        <f>L26*3+M26*1</f>
        <v>0</v>
      </c>
      <c r="L26" s="33">
        <f>COUNTIF(B26:J26,"○")</f>
        <v>0</v>
      </c>
      <c r="M26" s="33">
        <f>COUNTIF(B26:J26,"△")</f>
        <v>0</v>
      </c>
      <c r="N26" s="33">
        <f>COUNTIF(B26:J26,"●")</f>
        <v>2</v>
      </c>
      <c r="O26" s="33">
        <f>P26-Q26</f>
        <v>-5</v>
      </c>
      <c r="P26" s="34">
        <f>B26+E26+H26</f>
        <v>1</v>
      </c>
      <c r="Q26" s="34">
        <f>D26+G26+J26</f>
        <v>6</v>
      </c>
      <c r="R26" s="1">
        <v>3</v>
      </c>
    </row>
    <row r="27" spans="1:18" ht="18" customHeight="1">
      <c r="A27" s="26" t="s">
        <v>31</v>
      </c>
      <c r="B27" s="12">
        <v>0</v>
      </c>
      <c r="C27" s="8" t="s">
        <v>72</v>
      </c>
      <c r="D27" s="9">
        <v>4</v>
      </c>
      <c r="E27" s="19">
        <v>2</v>
      </c>
      <c r="F27" s="8" t="s">
        <v>79</v>
      </c>
      <c r="G27" s="18">
        <v>1</v>
      </c>
      <c r="H27" s="15"/>
      <c r="I27" s="15"/>
      <c r="J27" s="16"/>
      <c r="K27" s="32">
        <f>L27*3+M27*1</f>
        <v>3</v>
      </c>
      <c r="L27" s="33">
        <f>COUNTIF(B27:J27,"○")</f>
        <v>1</v>
      </c>
      <c r="M27" s="33">
        <f>COUNTIF(B27:J27,"△")</f>
        <v>0</v>
      </c>
      <c r="N27" s="33">
        <f>COUNTIF(B27:J27,"●")</f>
        <v>1</v>
      </c>
      <c r="O27" s="33">
        <f>P27-Q27</f>
        <v>-3</v>
      </c>
      <c r="P27" s="34">
        <f>B27+E27+H27</f>
        <v>2</v>
      </c>
      <c r="Q27" s="34">
        <f>D27+G27+J27</f>
        <v>5</v>
      </c>
      <c r="R27" s="1">
        <v>2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東習志野FC(B)</v>
      </c>
      <c r="C29" s="41"/>
      <c r="D29" s="42"/>
      <c r="E29" s="36" t="str">
        <f>A31</f>
        <v>FC.MIYAMA EAST(B)</v>
      </c>
      <c r="F29" s="37"/>
      <c r="G29" s="38"/>
      <c r="H29" s="36" t="str">
        <f>A32</f>
        <v>ﾌﾟﾚｼﾞｰﾙFC(A)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7" t="s">
        <v>47</v>
      </c>
      <c r="B30" s="10"/>
      <c r="C30" s="11"/>
      <c r="D30" s="11"/>
      <c r="E30" s="12">
        <v>2</v>
      </c>
      <c r="F30" s="8" t="s">
        <v>77</v>
      </c>
      <c r="G30" s="9">
        <v>1</v>
      </c>
      <c r="H30" s="13">
        <v>1</v>
      </c>
      <c r="I30" s="13" t="s">
        <v>77</v>
      </c>
      <c r="J30" s="9">
        <v>0</v>
      </c>
      <c r="K30" s="32">
        <f>L30*3+M30*1</f>
        <v>6</v>
      </c>
      <c r="L30" s="33">
        <f>COUNTIF(B30:J30,"○")</f>
        <v>2</v>
      </c>
      <c r="M30" s="33">
        <f>COUNTIF(B30:J30,"△")</f>
        <v>0</v>
      </c>
      <c r="N30" s="33">
        <f>COUNTIF(B30:J30,"●")</f>
        <v>0</v>
      </c>
      <c r="O30" s="33">
        <f>P30-Q30</f>
        <v>2</v>
      </c>
      <c r="P30" s="34">
        <f>B30+E30+H30</f>
        <v>3</v>
      </c>
      <c r="Q30" s="34">
        <f>D30+G30+J30</f>
        <v>1</v>
      </c>
      <c r="R30" s="1">
        <v>1</v>
      </c>
    </row>
    <row r="31" spans="1:18" ht="18" customHeight="1">
      <c r="A31" s="26" t="s">
        <v>49</v>
      </c>
      <c r="B31" s="12">
        <v>1</v>
      </c>
      <c r="C31" s="13" t="s">
        <v>78</v>
      </c>
      <c r="D31" s="9">
        <v>2</v>
      </c>
      <c r="E31" s="14"/>
      <c r="F31" s="15"/>
      <c r="G31" s="16"/>
      <c r="H31" s="17">
        <v>0</v>
      </c>
      <c r="I31" s="17" t="s">
        <v>80</v>
      </c>
      <c r="J31" s="18">
        <v>0</v>
      </c>
      <c r="K31" s="32">
        <f>L31*3+M31*1</f>
        <v>1</v>
      </c>
      <c r="L31" s="33">
        <f>COUNTIF(B31:J31,"○")</f>
        <v>0</v>
      </c>
      <c r="M31" s="33">
        <f>COUNTIF(B31:J31,"△")</f>
        <v>1</v>
      </c>
      <c r="N31" s="33">
        <f>COUNTIF(B31:J31,"●")</f>
        <v>1</v>
      </c>
      <c r="O31" s="33">
        <f>P31-Q31</f>
        <v>-1</v>
      </c>
      <c r="P31" s="34">
        <f>B31+E31+H31</f>
        <v>1</v>
      </c>
      <c r="Q31" s="34">
        <f>D31+G31+J31</f>
        <v>2</v>
      </c>
      <c r="R31" s="1">
        <v>2</v>
      </c>
    </row>
    <row r="32" spans="1:18" ht="18" customHeight="1">
      <c r="A32" s="27" t="s">
        <v>67</v>
      </c>
      <c r="B32" s="12">
        <v>0</v>
      </c>
      <c r="C32" s="8" t="s">
        <v>72</v>
      </c>
      <c r="D32" s="9">
        <v>1</v>
      </c>
      <c r="E32" s="19">
        <v>0</v>
      </c>
      <c r="F32" s="8" t="s">
        <v>80</v>
      </c>
      <c r="G32" s="18">
        <v>0</v>
      </c>
      <c r="H32" s="15"/>
      <c r="I32" s="15"/>
      <c r="J32" s="16"/>
      <c r="K32" s="32">
        <f>L32*3+M32*1</f>
        <v>1</v>
      </c>
      <c r="L32" s="33">
        <f>COUNTIF(B32:J32,"○")</f>
        <v>0</v>
      </c>
      <c r="M32" s="33">
        <f>COUNTIF(B32:J32,"△")</f>
        <v>1</v>
      </c>
      <c r="N32" s="33">
        <f>COUNTIF(B32:J32,"●")</f>
        <v>1</v>
      </c>
      <c r="O32" s="33">
        <f>P32-Q32</f>
        <v>-1</v>
      </c>
      <c r="P32" s="34">
        <f>B32+E32+H32</f>
        <v>0</v>
      </c>
      <c r="Q32" s="34">
        <f>D32+G32+J32</f>
        <v>1</v>
      </c>
      <c r="R32" s="1">
        <v>3</v>
      </c>
    </row>
  </sheetData>
  <sheetProtection/>
  <mergeCells count="22">
    <mergeCell ref="N1:R1"/>
    <mergeCell ref="H13:J13"/>
    <mergeCell ref="A1:D1"/>
    <mergeCell ref="B3:D3"/>
    <mergeCell ref="E3:G3"/>
    <mergeCell ref="B13:D13"/>
    <mergeCell ref="E13:G13"/>
    <mergeCell ref="B2:D2"/>
    <mergeCell ref="H3:J3"/>
    <mergeCell ref="H8:J8"/>
    <mergeCell ref="B29:D29"/>
    <mergeCell ref="E8:G8"/>
    <mergeCell ref="B8:D8"/>
    <mergeCell ref="E2:G2"/>
    <mergeCell ref="B24:D24"/>
    <mergeCell ref="E24:G24"/>
    <mergeCell ref="H24:J24"/>
    <mergeCell ref="B19:D19"/>
    <mergeCell ref="E19:G19"/>
    <mergeCell ref="E29:G29"/>
    <mergeCell ref="H19:J19"/>
    <mergeCell ref="H29:J29"/>
  </mergeCells>
  <printOptions/>
  <pageMargins left="0.7874015748031497" right="0.3937007874015748" top="1.81" bottom="0.5905511811023623" header="1.05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27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鎌ヶ谷蹴球会(B)</v>
      </c>
      <c r="C3" s="41"/>
      <c r="D3" s="42"/>
      <c r="E3" s="36" t="str">
        <f>A5</f>
        <v>香澄FC(A)</v>
      </c>
      <c r="F3" s="37"/>
      <c r="G3" s="38"/>
      <c r="H3" s="36" t="str">
        <f>A6</f>
        <v>FC高津(A)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7" t="s">
        <v>52</v>
      </c>
      <c r="B4" s="10"/>
      <c r="C4" s="11"/>
      <c r="D4" s="11"/>
      <c r="E4" s="12">
        <v>0</v>
      </c>
      <c r="F4" s="8" t="s">
        <v>78</v>
      </c>
      <c r="G4" s="9">
        <v>2</v>
      </c>
      <c r="H4" s="13">
        <v>0</v>
      </c>
      <c r="I4" s="13" t="s">
        <v>78</v>
      </c>
      <c r="J4" s="9">
        <v>4</v>
      </c>
      <c r="K4" s="32">
        <f>L4*3+M4*1</f>
        <v>0</v>
      </c>
      <c r="L4" s="33">
        <f>COUNTIF(B4:J4,"○")</f>
        <v>0</v>
      </c>
      <c r="M4" s="33">
        <f>COUNTIF(B4:J4,"△")</f>
        <v>0</v>
      </c>
      <c r="N4" s="33">
        <f>COUNTIF(B4:J4,"●")</f>
        <v>2</v>
      </c>
      <c r="O4" s="33">
        <f>P4-Q4</f>
        <v>-6</v>
      </c>
      <c r="P4" s="34">
        <f>B4+E4+H4</f>
        <v>0</v>
      </c>
      <c r="Q4" s="34">
        <f>D4+G4+J4</f>
        <v>6</v>
      </c>
      <c r="R4" s="1">
        <v>3</v>
      </c>
      <c r="S4" s="2"/>
      <c r="T4" s="2"/>
      <c r="V4" s="4"/>
      <c r="W4" s="5"/>
      <c r="X4" s="6"/>
      <c r="Y4" s="2"/>
    </row>
    <row r="5" spans="1:25" ht="18" customHeight="1">
      <c r="A5" s="27" t="s">
        <v>19</v>
      </c>
      <c r="B5" s="12">
        <v>2</v>
      </c>
      <c r="C5" s="13" t="s">
        <v>77</v>
      </c>
      <c r="D5" s="9">
        <v>0</v>
      </c>
      <c r="E5" s="14"/>
      <c r="F5" s="15"/>
      <c r="G5" s="16"/>
      <c r="H5" s="17">
        <v>1</v>
      </c>
      <c r="I5" s="17" t="s">
        <v>72</v>
      </c>
      <c r="J5" s="18">
        <v>2</v>
      </c>
      <c r="K5" s="32">
        <f>L5*3+M5*1</f>
        <v>3</v>
      </c>
      <c r="L5" s="33">
        <f>COUNTIF(B5:J5,"○")</f>
        <v>1</v>
      </c>
      <c r="M5" s="33">
        <f>COUNTIF(B5:J5,"△")</f>
        <v>0</v>
      </c>
      <c r="N5" s="33">
        <f>COUNTIF(B5:J5,"●")</f>
        <v>1</v>
      </c>
      <c r="O5" s="33">
        <f>P5-Q5</f>
        <v>1</v>
      </c>
      <c r="P5" s="34">
        <f>B5+E5+H5</f>
        <v>3</v>
      </c>
      <c r="Q5" s="34">
        <f>D5+G5+J5</f>
        <v>2</v>
      </c>
      <c r="R5" s="1">
        <v>2</v>
      </c>
      <c r="S5" s="2"/>
      <c r="T5" s="2"/>
      <c r="V5" s="4"/>
      <c r="W5" s="5"/>
      <c r="X5" s="6"/>
      <c r="Y5" s="6"/>
    </row>
    <row r="6" spans="1:25" ht="18" customHeight="1">
      <c r="A6" s="27" t="s">
        <v>15</v>
      </c>
      <c r="B6" s="12">
        <v>4</v>
      </c>
      <c r="C6" s="8" t="s">
        <v>77</v>
      </c>
      <c r="D6" s="9">
        <v>0</v>
      </c>
      <c r="E6" s="19">
        <v>2</v>
      </c>
      <c r="F6" s="8" t="s">
        <v>77</v>
      </c>
      <c r="G6" s="18">
        <v>1</v>
      </c>
      <c r="H6" s="15"/>
      <c r="I6" s="15"/>
      <c r="J6" s="16"/>
      <c r="K6" s="32">
        <f>L6*3+M6*1</f>
        <v>6</v>
      </c>
      <c r="L6" s="33">
        <f>COUNTIF(B6:J6,"○")</f>
        <v>2</v>
      </c>
      <c r="M6" s="33">
        <f>COUNTIF(B6:J6,"△")</f>
        <v>0</v>
      </c>
      <c r="N6" s="33">
        <f>COUNTIF(B6:J6,"●")</f>
        <v>0</v>
      </c>
      <c r="O6" s="33">
        <f>P6-Q6</f>
        <v>5</v>
      </c>
      <c r="P6" s="34">
        <f>B6+E6+H6</f>
        <v>6</v>
      </c>
      <c r="Q6" s="34">
        <f>D6+G6+J6</f>
        <v>1</v>
      </c>
      <c r="R6" s="1">
        <v>1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0" t="str">
        <f>A9</f>
        <v>船橋ｲﾚﾌﾞﾝ2002(A)</v>
      </c>
      <c r="C8" s="41"/>
      <c r="D8" s="42"/>
      <c r="E8" s="36" t="str">
        <f>A10</f>
        <v>谷津SC(B)</v>
      </c>
      <c r="F8" s="37"/>
      <c r="G8" s="38"/>
      <c r="H8" s="36" t="str">
        <f>A11</f>
        <v>矢切SC(C)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7" t="s">
        <v>53</v>
      </c>
      <c r="B9" s="10"/>
      <c r="C9" s="11"/>
      <c r="D9" s="11"/>
      <c r="E9" s="12">
        <v>1</v>
      </c>
      <c r="F9" s="8" t="s">
        <v>77</v>
      </c>
      <c r="G9" s="9">
        <v>0</v>
      </c>
      <c r="H9" s="13">
        <v>1</v>
      </c>
      <c r="I9" s="13" t="s">
        <v>77</v>
      </c>
      <c r="J9" s="9">
        <v>0</v>
      </c>
      <c r="K9" s="32">
        <f>L9*3+M9*1</f>
        <v>6</v>
      </c>
      <c r="L9" s="33">
        <f>COUNTIF(B9:J9,"○")</f>
        <v>2</v>
      </c>
      <c r="M9" s="33">
        <f>COUNTIF(B9:J9,"△")</f>
        <v>0</v>
      </c>
      <c r="N9" s="33">
        <f>COUNTIF(B9:J9,"●")</f>
        <v>0</v>
      </c>
      <c r="O9" s="33">
        <f>P9-Q9</f>
        <v>2</v>
      </c>
      <c r="P9" s="34">
        <f>B9+E9+H9</f>
        <v>2</v>
      </c>
      <c r="Q9" s="34">
        <f>D9+G9+J9</f>
        <v>0</v>
      </c>
      <c r="R9" s="1">
        <v>1</v>
      </c>
      <c r="V9" s="4"/>
      <c r="X9" s="6"/>
    </row>
    <row r="10" spans="1:24" ht="18" customHeight="1">
      <c r="A10" s="27" t="s">
        <v>18</v>
      </c>
      <c r="B10" s="12">
        <v>0</v>
      </c>
      <c r="C10" s="13" t="s">
        <v>78</v>
      </c>
      <c r="D10" s="9">
        <v>1</v>
      </c>
      <c r="E10" s="14"/>
      <c r="F10" s="15"/>
      <c r="G10" s="16"/>
      <c r="H10" s="17">
        <v>0</v>
      </c>
      <c r="I10" s="17" t="s">
        <v>80</v>
      </c>
      <c r="J10" s="18">
        <v>0</v>
      </c>
      <c r="K10" s="32">
        <f>L10*3+M10*1</f>
        <v>1</v>
      </c>
      <c r="L10" s="33">
        <f>COUNTIF(B10:J10,"○")</f>
        <v>0</v>
      </c>
      <c r="M10" s="33">
        <f>COUNTIF(B10:J10,"△")</f>
        <v>1</v>
      </c>
      <c r="N10" s="33">
        <f>COUNTIF(B10:J10,"●")</f>
        <v>1</v>
      </c>
      <c r="O10" s="33">
        <f>P10-Q10</f>
        <v>-1</v>
      </c>
      <c r="P10" s="34">
        <f>B10+E10+H10</f>
        <v>0</v>
      </c>
      <c r="Q10" s="34">
        <f>D10+G10+J10</f>
        <v>1</v>
      </c>
      <c r="R10" s="1">
        <v>2</v>
      </c>
      <c r="X10" s="6"/>
    </row>
    <row r="11" spans="1:24" ht="18" customHeight="1">
      <c r="A11" s="27" t="s">
        <v>54</v>
      </c>
      <c r="B11" s="12">
        <v>0</v>
      </c>
      <c r="C11" s="8" t="s">
        <v>72</v>
      </c>
      <c r="D11" s="9">
        <v>1</v>
      </c>
      <c r="E11" s="19">
        <v>0</v>
      </c>
      <c r="F11" s="8" t="s">
        <v>80</v>
      </c>
      <c r="G11" s="18">
        <v>0</v>
      </c>
      <c r="H11" s="15"/>
      <c r="I11" s="15"/>
      <c r="J11" s="16"/>
      <c r="K11" s="32">
        <f>L11*3+M11*1</f>
        <v>1</v>
      </c>
      <c r="L11" s="33">
        <f>COUNTIF(B11:J11,"○")</f>
        <v>0</v>
      </c>
      <c r="M11" s="33">
        <f>COUNTIF(B11:J11,"△")</f>
        <v>1</v>
      </c>
      <c r="N11" s="33">
        <f>COUNTIF(B11:J11,"●")</f>
        <v>1</v>
      </c>
      <c r="O11" s="33">
        <f>P11-Q11</f>
        <v>-1</v>
      </c>
      <c r="P11" s="34">
        <f>B11+E11+H11</f>
        <v>0</v>
      </c>
      <c r="Q11" s="34">
        <f>D11+G11+J11</f>
        <v>1</v>
      </c>
      <c r="R11" s="1">
        <v>3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47" t="s">
        <v>81</v>
      </c>
      <c r="Q12" s="44"/>
      <c r="R12" s="45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若松ｴﾙﾌ</v>
      </c>
      <c r="C13" s="41"/>
      <c r="D13" s="42"/>
      <c r="E13" s="36" t="str">
        <f>A15</f>
        <v>実籾ﾏﾘﾝｽﾀｰｽﾞ</v>
      </c>
      <c r="F13" s="37"/>
      <c r="G13" s="38"/>
      <c r="H13" s="36" t="str">
        <f>A16</f>
        <v>ﾊﾞﾃﾞｨｰSC千葉(C)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55</v>
      </c>
      <c r="B14" s="10"/>
      <c r="C14" s="11"/>
      <c r="D14" s="11"/>
      <c r="E14" s="12">
        <v>5</v>
      </c>
      <c r="F14" s="8" t="s">
        <v>77</v>
      </c>
      <c r="G14" s="9">
        <v>0</v>
      </c>
      <c r="H14" s="13">
        <v>0</v>
      </c>
      <c r="I14" s="13" t="s">
        <v>78</v>
      </c>
      <c r="J14" s="9">
        <v>1</v>
      </c>
      <c r="K14" s="32">
        <f>L14*3+M14*1</f>
        <v>3</v>
      </c>
      <c r="L14" s="33">
        <f>COUNTIF(B14:J14,"○")</f>
        <v>1</v>
      </c>
      <c r="M14" s="33">
        <f>COUNTIF(B14:J14,"△")</f>
        <v>0</v>
      </c>
      <c r="N14" s="33">
        <f>COUNTIF(B14:J14,"●")</f>
        <v>1</v>
      </c>
      <c r="O14" s="33">
        <f>P14-Q14</f>
        <v>4</v>
      </c>
      <c r="P14" s="34">
        <f>B14+E14+H14</f>
        <v>5</v>
      </c>
      <c r="Q14" s="34">
        <f>D14+G14+J14</f>
        <v>1</v>
      </c>
      <c r="R14" s="1">
        <v>2</v>
      </c>
      <c r="V14" s="4"/>
      <c r="W14" s="7"/>
      <c r="X14" s="6"/>
      <c r="Y14" s="6"/>
    </row>
    <row r="15" spans="1:25" ht="18" customHeight="1">
      <c r="A15" s="26" t="s">
        <v>28</v>
      </c>
      <c r="B15" s="12">
        <v>0</v>
      </c>
      <c r="C15" s="13" t="s">
        <v>78</v>
      </c>
      <c r="D15" s="9">
        <v>5</v>
      </c>
      <c r="E15" s="14"/>
      <c r="F15" s="15"/>
      <c r="G15" s="16"/>
      <c r="H15" s="17">
        <v>0</v>
      </c>
      <c r="I15" s="17" t="s">
        <v>72</v>
      </c>
      <c r="J15" s="18">
        <v>3</v>
      </c>
      <c r="K15" s="32">
        <f>L15*3+M15*1</f>
        <v>0</v>
      </c>
      <c r="L15" s="33">
        <f>COUNTIF(B15:J15,"○")</f>
        <v>0</v>
      </c>
      <c r="M15" s="33">
        <f>COUNTIF(B15:J15,"△")</f>
        <v>0</v>
      </c>
      <c r="N15" s="33">
        <f>COUNTIF(B15:J15,"●")</f>
        <v>2</v>
      </c>
      <c r="O15" s="33">
        <f>P15-Q15</f>
        <v>-8</v>
      </c>
      <c r="P15" s="34">
        <f>B15+E15+H15</f>
        <v>0</v>
      </c>
      <c r="Q15" s="34">
        <f>D15+G15+J15</f>
        <v>8</v>
      </c>
      <c r="R15" s="1">
        <v>3</v>
      </c>
      <c r="V15" s="4"/>
      <c r="W15" s="7"/>
      <c r="X15" s="6"/>
      <c r="Y15" s="6"/>
    </row>
    <row r="16" spans="1:25" ht="18" customHeight="1">
      <c r="A16" s="26" t="s">
        <v>68</v>
      </c>
      <c r="B16" s="12">
        <v>1</v>
      </c>
      <c r="C16" s="8" t="s">
        <v>77</v>
      </c>
      <c r="D16" s="9">
        <v>0</v>
      </c>
      <c r="E16" s="19">
        <v>3</v>
      </c>
      <c r="F16" s="8" t="s">
        <v>79</v>
      </c>
      <c r="G16" s="18">
        <v>0</v>
      </c>
      <c r="H16" s="15"/>
      <c r="I16" s="15"/>
      <c r="J16" s="16"/>
      <c r="K16" s="32">
        <f>L16*3+M16*1</f>
        <v>6</v>
      </c>
      <c r="L16" s="33">
        <f>COUNTIF(B16:J16,"○")</f>
        <v>2</v>
      </c>
      <c r="M16" s="33">
        <f>COUNTIF(B16:J16,"△")</f>
        <v>0</v>
      </c>
      <c r="N16" s="33">
        <f>COUNTIF(B16:J16,"●")</f>
        <v>0</v>
      </c>
      <c r="O16" s="33">
        <f>P16-Q16</f>
        <v>4</v>
      </c>
      <c r="P16" s="34">
        <f>B16+E16+H16</f>
        <v>4</v>
      </c>
      <c r="Q16" s="34">
        <f>D16+G16+J16</f>
        <v>0</v>
      </c>
      <c r="R16" s="1">
        <v>1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FC高津(A)</v>
      </c>
      <c r="C19" s="41"/>
      <c r="D19" s="42"/>
      <c r="E19" s="36" t="str">
        <f>A21</f>
        <v>船橋ｲﾚﾌﾞﾝ2002(A)</v>
      </c>
      <c r="F19" s="37"/>
      <c r="G19" s="38"/>
      <c r="H19" s="36" t="str">
        <f>A22</f>
        <v>ﾊﾞﾃﾞｨｰSC千葉(C)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7" t="s">
        <v>15</v>
      </c>
      <c r="B20" s="10"/>
      <c r="C20" s="11"/>
      <c r="D20" s="11"/>
      <c r="E20" s="12">
        <v>1</v>
      </c>
      <c r="F20" s="8" t="s">
        <v>78</v>
      </c>
      <c r="G20" s="9">
        <v>3</v>
      </c>
      <c r="H20" s="13">
        <v>0</v>
      </c>
      <c r="I20" s="13" t="s">
        <v>78</v>
      </c>
      <c r="J20" s="9">
        <v>4</v>
      </c>
      <c r="K20" s="32">
        <f>L20*3+M20*1</f>
        <v>0</v>
      </c>
      <c r="L20" s="33">
        <f>COUNTIF(B20:J20,"○")</f>
        <v>0</v>
      </c>
      <c r="M20" s="33">
        <f>COUNTIF(B20:J20,"△")</f>
        <v>0</v>
      </c>
      <c r="N20" s="33">
        <f>COUNTIF(B20:J20,"●")</f>
        <v>2</v>
      </c>
      <c r="O20" s="33">
        <f>P20-Q20</f>
        <v>-6</v>
      </c>
      <c r="P20" s="34">
        <f>B20+E20+H20</f>
        <v>1</v>
      </c>
      <c r="Q20" s="34">
        <f>D20+G20+J20</f>
        <v>7</v>
      </c>
      <c r="R20" s="1">
        <v>3</v>
      </c>
    </row>
    <row r="21" spans="1:18" ht="18" customHeight="1">
      <c r="A21" s="27" t="s">
        <v>53</v>
      </c>
      <c r="B21" s="12">
        <v>3</v>
      </c>
      <c r="C21" s="13" t="s">
        <v>77</v>
      </c>
      <c r="D21" s="9">
        <v>1</v>
      </c>
      <c r="E21" s="14"/>
      <c r="F21" s="15"/>
      <c r="G21" s="16"/>
      <c r="H21" s="17">
        <v>1</v>
      </c>
      <c r="I21" s="17" t="s">
        <v>77</v>
      </c>
      <c r="J21" s="18">
        <v>0</v>
      </c>
      <c r="K21" s="32">
        <f>L21*3+M21*1</f>
        <v>6</v>
      </c>
      <c r="L21" s="33">
        <f>COUNTIF(B21:J21,"○")</f>
        <v>2</v>
      </c>
      <c r="M21" s="33">
        <f>COUNTIF(B21:J21,"△")</f>
        <v>0</v>
      </c>
      <c r="N21" s="33">
        <f>COUNTIF(B21:J21,"●")</f>
        <v>0</v>
      </c>
      <c r="O21" s="33">
        <f>P21-Q21</f>
        <v>3</v>
      </c>
      <c r="P21" s="34">
        <f>B21+E21+H21</f>
        <v>4</v>
      </c>
      <c r="Q21" s="34">
        <f>D21+G21+J21</f>
        <v>1</v>
      </c>
      <c r="R21" s="1">
        <v>1</v>
      </c>
    </row>
    <row r="22" spans="1:18" ht="18" customHeight="1">
      <c r="A22" s="26" t="s">
        <v>68</v>
      </c>
      <c r="B22" s="12">
        <v>4</v>
      </c>
      <c r="C22" s="8" t="s">
        <v>79</v>
      </c>
      <c r="D22" s="9">
        <v>0</v>
      </c>
      <c r="E22" s="19">
        <v>0</v>
      </c>
      <c r="F22" s="8" t="s">
        <v>72</v>
      </c>
      <c r="G22" s="18">
        <v>1</v>
      </c>
      <c r="H22" s="15"/>
      <c r="I22" s="15"/>
      <c r="J22" s="16"/>
      <c r="K22" s="32">
        <f>L22*3+M22*1</f>
        <v>3</v>
      </c>
      <c r="L22" s="33">
        <f>COUNTIF(B22:J22,"○")</f>
        <v>1</v>
      </c>
      <c r="M22" s="33">
        <f>COUNTIF(B22:J22,"△")</f>
        <v>0</v>
      </c>
      <c r="N22" s="33">
        <f>COUNTIF(B22:J22,"●")</f>
        <v>1</v>
      </c>
      <c r="O22" s="33">
        <f>P22-Q22</f>
        <v>3</v>
      </c>
      <c r="P22" s="34">
        <f>B22+E22+H22</f>
        <v>4</v>
      </c>
      <c r="Q22" s="34">
        <f>D22+G22+J22</f>
        <v>1</v>
      </c>
      <c r="R22" s="1">
        <v>2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R23" s="28"/>
    </row>
    <row r="24" spans="1:18" ht="18" customHeight="1">
      <c r="A24" s="25" t="s">
        <v>10</v>
      </c>
      <c r="B24" s="40" t="str">
        <f>A25</f>
        <v>香澄FC(A)</v>
      </c>
      <c r="C24" s="41"/>
      <c r="D24" s="42"/>
      <c r="E24" s="36" t="str">
        <f>A26</f>
        <v>谷津SC(B)</v>
      </c>
      <c r="F24" s="37"/>
      <c r="G24" s="38"/>
      <c r="H24" s="36" t="str">
        <f>A27</f>
        <v>若松ｴﾙﾌ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7" t="s">
        <v>19</v>
      </c>
      <c r="B25" s="10"/>
      <c r="C25" s="11"/>
      <c r="D25" s="11"/>
      <c r="E25" s="12">
        <v>0</v>
      </c>
      <c r="F25" s="8" t="s">
        <v>80</v>
      </c>
      <c r="G25" s="9">
        <v>0</v>
      </c>
      <c r="H25" s="13">
        <v>1</v>
      </c>
      <c r="I25" s="13" t="s">
        <v>78</v>
      </c>
      <c r="J25" s="9">
        <v>2</v>
      </c>
      <c r="K25" s="32">
        <f>L25*3+M25*1</f>
        <v>1</v>
      </c>
      <c r="L25" s="33">
        <f>COUNTIF(B25:J25,"○")</f>
        <v>0</v>
      </c>
      <c r="M25" s="33">
        <f>COUNTIF(B25:J25,"△")</f>
        <v>1</v>
      </c>
      <c r="N25" s="33">
        <f>COUNTIF(B25:J25,"●")</f>
        <v>1</v>
      </c>
      <c r="O25" s="33">
        <f>P25-Q25</f>
        <v>-1</v>
      </c>
      <c r="P25" s="34">
        <f>B25+E25+H25</f>
        <v>1</v>
      </c>
      <c r="Q25" s="34">
        <f>D25+G25+J25</f>
        <v>2</v>
      </c>
      <c r="R25" s="1">
        <v>2</v>
      </c>
    </row>
    <row r="26" spans="1:18" ht="18" customHeight="1">
      <c r="A26" s="27" t="s">
        <v>18</v>
      </c>
      <c r="B26" s="12">
        <v>0</v>
      </c>
      <c r="C26" s="13" t="s">
        <v>80</v>
      </c>
      <c r="D26" s="9">
        <v>0</v>
      </c>
      <c r="E26" s="14"/>
      <c r="F26" s="15"/>
      <c r="G26" s="16"/>
      <c r="H26" s="17">
        <v>1</v>
      </c>
      <c r="I26" s="17" t="s">
        <v>72</v>
      </c>
      <c r="J26" s="18">
        <v>3</v>
      </c>
      <c r="K26" s="32">
        <f>L26*3+M26*1</f>
        <v>1</v>
      </c>
      <c r="L26" s="33">
        <f>COUNTIF(B26:J26,"○")</f>
        <v>0</v>
      </c>
      <c r="M26" s="33">
        <f>COUNTIF(B26:J26,"△")</f>
        <v>1</v>
      </c>
      <c r="N26" s="33">
        <f>COUNTIF(B26:J26,"●")</f>
        <v>1</v>
      </c>
      <c r="O26" s="33">
        <f>P26-Q26</f>
        <v>-2</v>
      </c>
      <c r="P26" s="34">
        <f>B26+E26+H26</f>
        <v>1</v>
      </c>
      <c r="Q26" s="34">
        <f>D26+G26+J26</f>
        <v>3</v>
      </c>
      <c r="R26" s="1">
        <v>3</v>
      </c>
    </row>
    <row r="27" spans="1:18" ht="18" customHeight="1">
      <c r="A27" s="26" t="s">
        <v>55</v>
      </c>
      <c r="B27" s="12">
        <v>2</v>
      </c>
      <c r="C27" s="8" t="s">
        <v>77</v>
      </c>
      <c r="D27" s="9">
        <v>1</v>
      </c>
      <c r="E27" s="19">
        <v>3</v>
      </c>
      <c r="F27" s="8" t="s">
        <v>77</v>
      </c>
      <c r="G27" s="18">
        <v>1</v>
      </c>
      <c r="H27" s="15"/>
      <c r="I27" s="15"/>
      <c r="J27" s="16"/>
      <c r="K27" s="32">
        <f>L27*3+M27*1</f>
        <v>6</v>
      </c>
      <c r="L27" s="33">
        <f>COUNTIF(B27:J27,"○")</f>
        <v>2</v>
      </c>
      <c r="M27" s="33">
        <f>COUNTIF(B27:J27,"△")</f>
        <v>0</v>
      </c>
      <c r="N27" s="33">
        <f>COUNTIF(B27:J27,"●")</f>
        <v>0</v>
      </c>
      <c r="O27" s="33">
        <f>P27-Q27</f>
        <v>3</v>
      </c>
      <c r="P27" s="34">
        <f>B27+E27+H27</f>
        <v>5</v>
      </c>
      <c r="Q27" s="34">
        <f>D27+G27+J27</f>
        <v>2</v>
      </c>
      <c r="R27" s="1">
        <v>1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鎌ヶ谷蹴球会(B)</v>
      </c>
      <c r="C29" s="41"/>
      <c r="D29" s="42"/>
      <c r="E29" s="36" t="str">
        <f>A31</f>
        <v>矢切SC(C)</v>
      </c>
      <c r="F29" s="37"/>
      <c r="G29" s="38"/>
      <c r="H29" s="36" t="str">
        <f>A32</f>
        <v>実籾ﾏﾘﾝｽﾀｰｽﾞ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7" t="s">
        <v>52</v>
      </c>
      <c r="B30" s="10"/>
      <c r="C30" s="11"/>
      <c r="D30" s="11"/>
      <c r="E30" s="12">
        <v>0</v>
      </c>
      <c r="F30" s="8" t="s">
        <v>78</v>
      </c>
      <c r="G30" s="9">
        <v>3</v>
      </c>
      <c r="H30" s="13">
        <v>0</v>
      </c>
      <c r="I30" s="13" t="s">
        <v>78</v>
      </c>
      <c r="J30" s="9">
        <v>2</v>
      </c>
      <c r="K30" s="32">
        <f>L30*3+M30*1</f>
        <v>0</v>
      </c>
      <c r="L30" s="33">
        <f>COUNTIF(B30:J30,"○")</f>
        <v>0</v>
      </c>
      <c r="M30" s="33">
        <f>COUNTIF(B30:J30,"△")</f>
        <v>0</v>
      </c>
      <c r="N30" s="33">
        <f>COUNTIF(B30:J30,"●")</f>
        <v>2</v>
      </c>
      <c r="O30" s="33">
        <f>P30-Q30</f>
        <v>-5</v>
      </c>
      <c r="P30" s="34">
        <f>B30+E30+H30</f>
        <v>0</v>
      </c>
      <c r="Q30" s="34">
        <f>D30+G30+J30</f>
        <v>5</v>
      </c>
      <c r="R30" s="1">
        <v>3</v>
      </c>
    </row>
    <row r="31" spans="1:18" ht="18" customHeight="1">
      <c r="A31" s="27" t="s">
        <v>54</v>
      </c>
      <c r="B31" s="12">
        <v>3</v>
      </c>
      <c r="C31" s="13" t="s">
        <v>77</v>
      </c>
      <c r="D31" s="9">
        <v>0</v>
      </c>
      <c r="E31" s="14"/>
      <c r="F31" s="15"/>
      <c r="G31" s="16"/>
      <c r="H31" s="17">
        <v>3</v>
      </c>
      <c r="I31" s="17" t="s">
        <v>77</v>
      </c>
      <c r="J31" s="18">
        <v>0</v>
      </c>
      <c r="K31" s="32">
        <f>L31*3+M31*1</f>
        <v>6</v>
      </c>
      <c r="L31" s="33">
        <f>COUNTIF(B31:J31,"○")</f>
        <v>2</v>
      </c>
      <c r="M31" s="33">
        <f>COUNTIF(B31:J31,"△")</f>
        <v>0</v>
      </c>
      <c r="N31" s="33">
        <f>COUNTIF(B31:J31,"●")</f>
        <v>0</v>
      </c>
      <c r="O31" s="33">
        <f>P31-Q31</f>
        <v>6</v>
      </c>
      <c r="P31" s="34">
        <f>B31+E31+H31</f>
        <v>6</v>
      </c>
      <c r="Q31" s="34">
        <f>D31+G31+J31</f>
        <v>0</v>
      </c>
      <c r="R31" s="1">
        <v>1</v>
      </c>
    </row>
    <row r="32" spans="1:18" ht="18" customHeight="1">
      <c r="A32" s="26" t="s">
        <v>28</v>
      </c>
      <c r="B32" s="12">
        <v>2</v>
      </c>
      <c r="C32" s="8" t="s">
        <v>79</v>
      </c>
      <c r="D32" s="9">
        <v>0</v>
      </c>
      <c r="E32" s="19">
        <v>0</v>
      </c>
      <c r="F32" s="8" t="s">
        <v>72</v>
      </c>
      <c r="G32" s="18">
        <v>3</v>
      </c>
      <c r="H32" s="15"/>
      <c r="I32" s="15"/>
      <c r="J32" s="16"/>
      <c r="K32" s="32">
        <f>L32*3+M32*1</f>
        <v>3</v>
      </c>
      <c r="L32" s="33">
        <f>COUNTIF(B32:J32,"○")</f>
        <v>1</v>
      </c>
      <c r="M32" s="33">
        <f>COUNTIF(B32:J32,"△")</f>
        <v>0</v>
      </c>
      <c r="N32" s="33">
        <f>COUNTIF(B32:J32,"●")</f>
        <v>1</v>
      </c>
      <c r="O32" s="33">
        <f>P32-Q32</f>
        <v>-1</v>
      </c>
      <c r="P32" s="34">
        <f>B32+E32+H32</f>
        <v>2</v>
      </c>
      <c r="Q32" s="34">
        <f>D32+G32+J32</f>
        <v>3</v>
      </c>
      <c r="R32" s="1">
        <v>2</v>
      </c>
    </row>
  </sheetData>
  <sheetProtection/>
  <mergeCells count="23">
    <mergeCell ref="E2:G2"/>
    <mergeCell ref="B13:D13"/>
    <mergeCell ref="E13:G13"/>
    <mergeCell ref="B19:D19"/>
    <mergeCell ref="E19:G19"/>
    <mergeCell ref="E29:G29"/>
    <mergeCell ref="H19:J19"/>
    <mergeCell ref="P12:R12"/>
    <mergeCell ref="B24:D24"/>
    <mergeCell ref="E24:G24"/>
    <mergeCell ref="H24:J24"/>
    <mergeCell ref="H29:J29"/>
    <mergeCell ref="B29:D29"/>
    <mergeCell ref="N1:R1"/>
    <mergeCell ref="H13:J13"/>
    <mergeCell ref="A1:D1"/>
    <mergeCell ref="B3:D3"/>
    <mergeCell ref="E3:G3"/>
    <mergeCell ref="B2:D2"/>
    <mergeCell ref="H3:J3"/>
    <mergeCell ref="H8:J8"/>
    <mergeCell ref="E8:G8"/>
    <mergeCell ref="B8:D8"/>
  </mergeCells>
  <printOptions/>
  <pageMargins left="0.7874015748031497" right="0.3937007874015748" top="1.91" bottom="0.5905511811023623" header="1.21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39" t="s">
        <v>29</v>
      </c>
      <c r="B1" s="39"/>
      <c r="C1" s="39"/>
      <c r="D1" s="39"/>
      <c r="K1" s="24"/>
      <c r="N1" s="35" t="s">
        <v>33</v>
      </c>
      <c r="O1" s="35"/>
      <c r="P1" s="35"/>
      <c r="Q1" s="35"/>
      <c r="R1" s="35"/>
    </row>
    <row r="2" spans="2:10" ht="18" customHeight="1">
      <c r="B2" s="46"/>
      <c r="C2" s="46"/>
      <c r="D2" s="46"/>
      <c r="E2" s="46"/>
      <c r="F2" s="46"/>
      <c r="G2" s="46"/>
      <c r="H2" s="2"/>
      <c r="I2" s="2"/>
      <c r="J2" s="2"/>
    </row>
    <row r="3" spans="1:25" ht="18" customHeight="1">
      <c r="A3" s="25">
        <v>1</v>
      </c>
      <c r="B3" s="40" t="str">
        <f>A4</f>
        <v>谷津SC(A)</v>
      </c>
      <c r="C3" s="41"/>
      <c r="D3" s="42"/>
      <c r="E3" s="36" t="str">
        <f>A5</f>
        <v>海神ｽﾎﾟｰﾂｸﾗﾌﾞ</v>
      </c>
      <c r="F3" s="37"/>
      <c r="G3" s="38"/>
      <c r="H3" s="36" t="str">
        <f>A6</f>
        <v>ﾌﾟﾚｼﾞｰﾙFC(B)</v>
      </c>
      <c r="I3" s="37"/>
      <c r="J3" s="38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7" t="s">
        <v>13</v>
      </c>
      <c r="B4" s="10"/>
      <c r="C4" s="11"/>
      <c r="D4" s="11"/>
      <c r="E4" s="12">
        <v>0</v>
      </c>
      <c r="F4" s="8" t="s">
        <v>78</v>
      </c>
      <c r="G4" s="9">
        <v>3</v>
      </c>
      <c r="H4" s="13">
        <v>1</v>
      </c>
      <c r="I4" s="13" t="s">
        <v>77</v>
      </c>
      <c r="J4" s="9">
        <v>0</v>
      </c>
      <c r="K4" s="32">
        <f>L4*3+M4*1</f>
        <v>3</v>
      </c>
      <c r="L4" s="33">
        <f>COUNTIF(B4:J4,"○")</f>
        <v>1</v>
      </c>
      <c r="M4" s="33">
        <f>COUNTIF(B4:J4,"△")</f>
        <v>0</v>
      </c>
      <c r="N4" s="33">
        <f>COUNTIF(B4:J4,"●")</f>
        <v>1</v>
      </c>
      <c r="O4" s="33">
        <f>P4-Q4</f>
        <v>-2</v>
      </c>
      <c r="P4" s="34">
        <f>B4+E4+H4</f>
        <v>1</v>
      </c>
      <c r="Q4" s="34">
        <f>D4+G4+J4</f>
        <v>3</v>
      </c>
      <c r="R4" s="1">
        <v>2</v>
      </c>
      <c r="S4" s="2"/>
      <c r="T4" s="2"/>
      <c r="V4" s="4"/>
      <c r="W4" s="5"/>
      <c r="X4" s="6"/>
      <c r="Y4" s="2"/>
    </row>
    <row r="5" spans="1:25" ht="18" customHeight="1">
      <c r="A5" s="27" t="s">
        <v>71</v>
      </c>
      <c r="B5" s="12">
        <v>3</v>
      </c>
      <c r="C5" s="13" t="s">
        <v>77</v>
      </c>
      <c r="D5" s="9">
        <v>0</v>
      </c>
      <c r="E5" s="14"/>
      <c r="F5" s="15"/>
      <c r="G5" s="16"/>
      <c r="H5" s="17">
        <v>3</v>
      </c>
      <c r="I5" s="17" t="s">
        <v>79</v>
      </c>
      <c r="J5" s="18">
        <v>0</v>
      </c>
      <c r="K5" s="32">
        <f>L5*3+M5*1</f>
        <v>6</v>
      </c>
      <c r="L5" s="33">
        <f>COUNTIF(B5:J5,"○")</f>
        <v>2</v>
      </c>
      <c r="M5" s="33">
        <f>COUNTIF(B5:J5,"△")</f>
        <v>0</v>
      </c>
      <c r="N5" s="33">
        <f>COUNTIF(B5:J5,"●")</f>
        <v>0</v>
      </c>
      <c r="O5" s="33">
        <f>P5-Q5</f>
        <v>6</v>
      </c>
      <c r="P5" s="34">
        <f>B5+E5+H5</f>
        <v>6</v>
      </c>
      <c r="Q5" s="34">
        <f>D5+G5+J5</f>
        <v>0</v>
      </c>
      <c r="R5" s="1">
        <v>1</v>
      </c>
      <c r="S5" s="2"/>
      <c r="T5" s="2"/>
      <c r="V5" s="4"/>
      <c r="W5" s="5"/>
      <c r="X5" s="6"/>
      <c r="Y5" s="6"/>
    </row>
    <row r="6" spans="1:25" ht="18" customHeight="1">
      <c r="A6" s="27" t="s">
        <v>57</v>
      </c>
      <c r="B6" s="12">
        <v>0</v>
      </c>
      <c r="C6" s="8" t="s">
        <v>78</v>
      </c>
      <c r="D6" s="9">
        <v>1</v>
      </c>
      <c r="E6" s="19">
        <v>0</v>
      </c>
      <c r="F6" s="8" t="s">
        <v>72</v>
      </c>
      <c r="G6" s="18">
        <v>3</v>
      </c>
      <c r="H6" s="15"/>
      <c r="I6" s="15"/>
      <c r="J6" s="16"/>
      <c r="K6" s="32">
        <f>L6*3+M6*1</f>
        <v>0</v>
      </c>
      <c r="L6" s="33">
        <f>COUNTIF(B6:J6,"○")</f>
        <v>0</v>
      </c>
      <c r="M6" s="33">
        <f>COUNTIF(B6:J6,"△")</f>
        <v>0</v>
      </c>
      <c r="N6" s="33">
        <f>COUNTIF(B6:J6,"●")</f>
        <v>2</v>
      </c>
      <c r="O6" s="33">
        <f>P6-Q6</f>
        <v>-4</v>
      </c>
      <c r="P6" s="34">
        <f>B6+E6+H6</f>
        <v>0</v>
      </c>
      <c r="Q6" s="34">
        <f>D6+G6+J6</f>
        <v>4</v>
      </c>
      <c r="R6" s="1">
        <v>3</v>
      </c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0" t="str">
        <f>A9</f>
        <v>高洲ｺｽﾓｽFC(C)</v>
      </c>
      <c r="C8" s="41"/>
      <c r="D8" s="42"/>
      <c r="E8" s="36" t="str">
        <f>A10</f>
        <v>大和田FC（B）</v>
      </c>
      <c r="F8" s="37"/>
      <c r="G8" s="38"/>
      <c r="H8" s="36" t="str">
        <f>A11</f>
        <v>香澄FC(B)</v>
      </c>
      <c r="I8" s="37"/>
      <c r="J8" s="38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58</v>
      </c>
      <c r="B9" s="10"/>
      <c r="C9" s="11"/>
      <c r="D9" s="11"/>
      <c r="E9" s="12">
        <v>0</v>
      </c>
      <c r="F9" s="8" t="s">
        <v>78</v>
      </c>
      <c r="G9" s="9">
        <v>1</v>
      </c>
      <c r="H9" s="13">
        <v>0</v>
      </c>
      <c r="I9" s="13" t="s">
        <v>78</v>
      </c>
      <c r="J9" s="9">
        <v>1</v>
      </c>
      <c r="K9" s="32">
        <f>L9*3+M9*1</f>
        <v>0</v>
      </c>
      <c r="L9" s="33">
        <f>COUNTIF(B9:J9,"○")</f>
        <v>0</v>
      </c>
      <c r="M9" s="33">
        <f>COUNTIF(B9:J9,"△")</f>
        <v>0</v>
      </c>
      <c r="N9" s="33">
        <f>COUNTIF(B9:J9,"●")</f>
        <v>2</v>
      </c>
      <c r="O9" s="33">
        <f>P9-Q9</f>
        <v>-2</v>
      </c>
      <c r="P9" s="34">
        <f>B9+E9+H9</f>
        <v>0</v>
      </c>
      <c r="Q9" s="34">
        <f>D9+G9+J9</f>
        <v>2</v>
      </c>
      <c r="R9" s="1">
        <v>3</v>
      </c>
      <c r="V9" s="4"/>
      <c r="X9" s="6"/>
    </row>
    <row r="10" spans="1:24" ht="18" customHeight="1">
      <c r="A10" s="26" t="s">
        <v>59</v>
      </c>
      <c r="B10" s="12">
        <v>1</v>
      </c>
      <c r="C10" s="13" t="s">
        <v>77</v>
      </c>
      <c r="D10" s="9">
        <v>0</v>
      </c>
      <c r="E10" s="14"/>
      <c r="F10" s="15"/>
      <c r="G10" s="16"/>
      <c r="H10" s="17">
        <v>3</v>
      </c>
      <c r="I10" s="17" t="s">
        <v>77</v>
      </c>
      <c r="J10" s="18">
        <v>0</v>
      </c>
      <c r="K10" s="32">
        <f>L10*3+M10*1</f>
        <v>6</v>
      </c>
      <c r="L10" s="33">
        <f>COUNTIF(B10:J10,"○")</f>
        <v>2</v>
      </c>
      <c r="M10" s="33">
        <f>COUNTIF(B10:J10,"△")</f>
        <v>0</v>
      </c>
      <c r="N10" s="33">
        <f>COUNTIF(B10:J10,"●")</f>
        <v>0</v>
      </c>
      <c r="O10" s="33">
        <f>P10-Q10</f>
        <v>4</v>
      </c>
      <c r="P10" s="34">
        <f>B10+E10+H10</f>
        <v>4</v>
      </c>
      <c r="Q10" s="34">
        <f>D10+G10+J10</f>
        <v>0</v>
      </c>
      <c r="R10" s="1">
        <v>1</v>
      </c>
      <c r="X10" s="6"/>
    </row>
    <row r="11" spans="1:24" ht="18" customHeight="1">
      <c r="A11" s="27" t="s">
        <v>24</v>
      </c>
      <c r="B11" s="12">
        <v>1</v>
      </c>
      <c r="C11" s="8" t="s">
        <v>79</v>
      </c>
      <c r="D11" s="9">
        <v>0</v>
      </c>
      <c r="E11" s="19">
        <v>0</v>
      </c>
      <c r="F11" s="8" t="s">
        <v>72</v>
      </c>
      <c r="G11" s="18">
        <v>3</v>
      </c>
      <c r="H11" s="15"/>
      <c r="I11" s="15"/>
      <c r="J11" s="16"/>
      <c r="K11" s="32">
        <f>L11*3+M11*1</f>
        <v>3</v>
      </c>
      <c r="L11" s="33">
        <f>COUNTIF(B11:J11,"○")</f>
        <v>1</v>
      </c>
      <c r="M11" s="33">
        <f>COUNTIF(B11:J11,"△")</f>
        <v>0</v>
      </c>
      <c r="N11" s="33">
        <f>COUNTIF(B11:J11,"●")</f>
        <v>1</v>
      </c>
      <c r="O11" s="33">
        <f>P11-Q11</f>
        <v>-2</v>
      </c>
      <c r="P11" s="34">
        <f>B11+E11+H11</f>
        <v>1</v>
      </c>
      <c r="Q11" s="34">
        <f>D11+G11+J11</f>
        <v>3</v>
      </c>
      <c r="R11" s="1">
        <v>2</v>
      </c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0" t="str">
        <f>A14</f>
        <v>ﾊﾞﾃﾞｨｰSC千葉(D)</v>
      </c>
      <c r="C13" s="41"/>
      <c r="D13" s="42"/>
      <c r="E13" s="36" t="str">
        <f>A15</f>
        <v>東習志野FC(A)</v>
      </c>
      <c r="F13" s="37"/>
      <c r="G13" s="38"/>
      <c r="H13" s="36" t="str">
        <f>A16</f>
        <v>矢切SC(B)</v>
      </c>
      <c r="I13" s="37"/>
      <c r="J13" s="38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69</v>
      </c>
      <c r="B14" s="10"/>
      <c r="C14" s="11"/>
      <c r="D14" s="11"/>
      <c r="E14" s="12">
        <v>0</v>
      </c>
      <c r="F14" s="8" t="s">
        <v>80</v>
      </c>
      <c r="G14" s="9">
        <v>0</v>
      </c>
      <c r="H14" s="13">
        <v>2</v>
      </c>
      <c r="I14" s="13" t="s">
        <v>77</v>
      </c>
      <c r="J14" s="9">
        <v>0</v>
      </c>
      <c r="K14" s="32">
        <f>L14*3+M14*1</f>
        <v>4</v>
      </c>
      <c r="L14" s="33">
        <f>COUNTIF(B14:J14,"○")</f>
        <v>1</v>
      </c>
      <c r="M14" s="33">
        <f>COUNTIF(B14:J14,"△")</f>
        <v>1</v>
      </c>
      <c r="N14" s="33">
        <f>COUNTIF(B14:J14,"●")</f>
        <v>0</v>
      </c>
      <c r="O14" s="33">
        <f>P14-Q14</f>
        <v>2</v>
      </c>
      <c r="P14" s="34">
        <f>B14+E14+H14</f>
        <v>2</v>
      </c>
      <c r="Q14" s="34">
        <f>D14+G14+J14</f>
        <v>0</v>
      </c>
      <c r="R14" s="1">
        <v>2</v>
      </c>
      <c r="V14" s="4"/>
      <c r="W14" s="7"/>
      <c r="X14" s="6"/>
      <c r="Y14" s="6"/>
    </row>
    <row r="15" spans="1:25" ht="18" customHeight="1">
      <c r="A15" s="27" t="s">
        <v>16</v>
      </c>
      <c r="B15" s="12">
        <v>0</v>
      </c>
      <c r="C15" s="13" t="s">
        <v>80</v>
      </c>
      <c r="D15" s="9">
        <v>0</v>
      </c>
      <c r="E15" s="14"/>
      <c r="F15" s="15"/>
      <c r="G15" s="16"/>
      <c r="H15" s="17">
        <v>3</v>
      </c>
      <c r="I15" s="17" t="s">
        <v>79</v>
      </c>
      <c r="J15" s="18">
        <v>0</v>
      </c>
      <c r="K15" s="32">
        <f>L15*3+M15*1</f>
        <v>4</v>
      </c>
      <c r="L15" s="33">
        <f>COUNTIF(B15:J15,"○")</f>
        <v>1</v>
      </c>
      <c r="M15" s="33">
        <f>COUNTIF(B15:J15,"△")</f>
        <v>1</v>
      </c>
      <c r="N15" s="33">
        <f>COUNTIF(B15:J15,"●")</f>
        <v>0</v>
      </c>
      <c r="O15" s="33">
        <f>P15-Q15</f>
        <v>3</v>
      </c>
      <c r="P15" s="34">
        <f>B15+E15+H15</f>
        <v>3</v>
      </c>
      <c r="Q15" s="34">
        <f>D15+G15+J15</f>
        <v>0</v>
      </c>
      <c r="R15" s="1">
        <v>1</v>
      </c>
      <c r="V15" s="4"/>
      <c r="W15" s="7"/>
      <c r="X15" s="6"/>
      <c r="Y15" s="6"/>
    </row>
    <row r="16" spans="1:25" ht="18" customHeight="1">
      <c r="A16" s="27" t="s">
        <v>60</v>
      </c>
      <c r="B16" s="12">
        <v>0</v>
      </c>
      <c r="C16" s="8" t="s">
        <v>78</v>
      </c>
      <c r="D16" s="9">
        <v>2</v>
      </c>
      <c r="E16" s="19">
        <v>0</v>
      </c>
      <c r="F16" s="8" t="s">
        <v>78</v>
      </c>
      <c r="G16" s="18">
        <v>3</v>
      </c>
      <c r="H16" s="15"/>
      <c r="I16" s="15"/>
      <c r="J16" s="16"/>
      <c r="K16" s="32">
        <f>L16*3+M16*1</f>
        <v>0</v>
      </c>
      <c r="L16" s="33">
        <f>COUNTIF(B16:J16,"○")</f>
        <v>0</v>
      </c>
      <c r="M16" s="33">
        <f>COUNTIF(B16:J16,"△")</f>
        <v>0</v>
      </c>
      <c r="N16" s="33">
        <f>COUNTIF(B16:J16,"●")</f>
        <v>2</v>
      </c>
      <c r="O16" s="33">
        <f>P16-Q16</f>
        <v>-5</v>
      </c>
      <c r="P16" s="34">
        <f>B16+E16+H16</f>
        <v>0</v>
      </c>
      <c r="Q16" s="34">
        <f>D16+G16+J16</f>
        <v>5</v>
      </c>
      <c r="R16" s="1">
        <v>3</v>
      </c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7" ht="18" customHeight="1">
      <c r="A18" s="6"/>
      <c r="B18" s="20"/>
      <c r="C18" s="20"/>
      <c r="D18" s="20"/>
      <c r="E18" s="21"/>
      <c r="F18" s="21"/>
      <c r="G18" s="21"/>
      <c r="I18" s="6"/>
      <c r="J18" s="6"/>
      <c r="K18" s="6"/>
      <c r="L18" s="20"/>
      <c r="M18" s="20"/>
      <c r="N18" s="20"/>
      <c r="O18" s="21"/>
      <c r="P18" s="21"/>
      <c r="Q18" s="21"/>
    </row>
    <row r="19" spans="1:18" ht="18" customHeight="1">
      <c r="A19" s="25" t="s">
        <v>8</v>
      </c>
      <c r="B19" s="40" t="str">
        <f>A20</f>
        <v>海神ｽﾎﾟｰﾂｸﾗﾌﾞ</v>
      </c>
      <c r="C19" s="41"/>
      <c r="D19" s="42"/>
      <c r="E19" s="36" t="str">
        <f>A21</f>
        <v>大和田FC（B）</v>
      </c>
      <c r="F19" s="37"/>
      <c r="G19" s="38"/>
      <c r="H19" s="36" t="str">
        <f>A22</f>
        <v>東習志野FC(A)</v>
      </c>
      <c r="I19" s="37"/>
      <c r="J19" s="38"/>
      <c r="K19" s="28" t="s">
        <v>2</v>
      </c>
      <c r="L19" s="1" t="s">
        <v>0</v>
      </c>
      <c r="M19" s="1" t="s">
        <v>1</v>
      </c>
      <c r="N19" s="1" t="s">
        <v>7</v>
      </c>
      <c r="O19" s="1" t="s">
        <v>5</v>
      </c>
      <c r="P19" s="1" t="s">
        <v>3</v>
      </c>
      <c r="Q19" s="1" t="s">
        <v>4</v>
      </c>
      <c r="R19" s="1" t="s">
        <v>6</v>
      </c>
    </row>
    <row r="20" spans="1:18" ht="18" customHeight="1">
      <c r="A20" s="27" t="s">
        <v>71</v>
      </c>
      <c r="B20" s="10"/>
      <c r="C20" s="11"/>
      <c r="D20" s="11"/>
      <c r="E20" s="12">
        <v>2</v>
      </c>
      <c r="F20" s="8" t="s">
        <v>77</v>
      </c>
      <c r="G20" s="9">
        <v>0</v>
      </c>
      <c r="H20" s="13">
        <v>0</v>
      </c>
      <c r="I20" s="13" t="s">
        <v>80</v>
      </c>
      <c r="J20" s="9">
        <v>0</v>
      </c>
      <c r="K20" s="32">
        <f>L20*3+M20*1</f>
        <v>4</v>
      </c>
      <c r="L20" s="33">
        <f>COUNTIF(B20:J20,"○")</f>
        <v>1</v>
      </c>
      <c r="M20" s="33">
        <f>COUNTIF(B20:J20,"△")</f>
        <v>1</v>
      </c>
      <c r="N20" s="33">
        <f>COUNTIF(B20:J20,"●")</f>
        <v>0</v>
      </c>
      <c r="O20" s="33">
        <f>P20-Q20</f>
        <v>2</v>
      </c>
      <c r="P20" s="34">
        <f>B20+E20+H20</f>
        <v>2</v>
      </c>
      <c r="Q20" s="34">
        <f>D20+G20+J20</f>
        <v>0</v>
      </c>
      <c r="R20" s="1">
        <v>1</v>
      </c>
    </row>
    <row r="21" spans="1:18" ht="18" customHeight="1">
      <c r="A21" s="26" t="s">
        <v>59</v>
      </c>
      <c r="B21" s="12">
        <v>0</v>
      </c>
      <c r="C21" s="13" t="s">
        <v>78</v>
      </c>
      <c r="D21" s="9">
        <v>2</v>
      </c>
      <c r="E21" s="14"/>
      <c r="F21" s="15"/>
      <c r="G21" s="16"/>
      <c r="H21" s="17">
        <v>0</v>
      </c>
      <c r="I21" s="17" t="s">
        <v>78</v>
      </c>
      <c r="J21" s="18">
        <v>2</v>
      </c>
      <c r="K21" s="32">
        <f>L21*3+M21*1</f>
        <v>0</v>
      </c>
      <c r="L21" s="33">
        <f>COUNTIF(B21:J21,"○")</f>
        <v>0</v>
      </c>
      <c r="M21" s="33">
        <f>COUNTIF(B21:J21,"△")</f>
        <v>0</v>
      </c>
      <c r="N21" s="33">
        <f>COUNTIF(B21:J21,"●")</f>
        <v>2</v>
      </c>
      <c r="O21" s="33">
        <f>P21-Q21</f>
        <v>-4</v>
      </c>
      <c r="P21" s="34">
        <f>B21+E21+H21</f>
        <v>0</v>
      </c>
      <c r="Q21" s="34">
        <f>D21+G21+J21</f>
        <v>4</v>
      </c>
      <c r="R21" s="1">
        <v>3</v>
      </c>
    </row>
    <row r="22" spans="1:18" ht="18" customHeight="1">
      <c r="A22" s="27" t="s">
        <v>16</v>
      </c>
      <c r="B22" s="12">
        <v>0</v>
      </c>
      <c r="C22" s="8" t="s">
        <v>80</v>
      </c>
      <c r="D22" s="9">
        <v>0</v>
      </c>
      <c r="E22" s="19">
        <v>2</v>
      </c>
      <c r="F22" s="8" t="s">
        <v>79</v>
      </c>
      <c r="G22" s="18">
        <v>0</v>
      </c>
      <c r="H22" s="15"/>
      <c r="I22" s="15"/>
      <c r="J22" s="16"/>
      <c r="K22" s="32">
        <f>L22*3+M22*1</f>
        <v>4</v>
      </c>
      <c r="L22" s="33">
        <f>COUNTIF(B22:J22,"○")</f>
        <v>1</v>
      </c>
      <c r="M22" s="33">
        <f>COUNTIF(B22:J22,"△")</f>
        <v>1</v>
      </c>
      <c r="N22" s="33">
        <f>COUNTIF(B22:J22,"●")</f>
        <v>0</v>
      </c>
      <c r="O22" s="33">
        <f>P22-Q22</f>
        <v>2</v>
      </c>
      <c r="P22" s="34">
        <f>B22+E22+H22</f>
        <v>2</v>
      </c>
      <c r="Q22" s="34">
        <f>D22+G22+J22</f>
        <v>0</v>
      </c>
      <c r="R22" s="1">
        <v>2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3" t="s">
        <v>82</v>
      </c>
      <c r="Q23" s="44"/>
      <c r="R23" s="45"/>
    </row>
    <row r="24" spans="1:18" ht="18" customHeight="1">
      <c r="A24" s="25" t="s">
        <v>10</v>
      </c>
      <c r="B24" s="40" t="str">
        <f>A25</f>
        <v>谷津SC(A)</v>
      </c>
      <c r="C24" s="41"/>
      <c r="D24" s="42"/>
      <c r="E24" s="36" t="str">
        <f>A26</f>
        <v>香澄FC(B)</v>
      </c>
      <c r="F24" s="37"/>
      <c r="G24" s="38"/>
      <c r="H24" s="36" t="str">
        <f>A27</f>
        <v>ﾊﾞﾃﾞｨｰSC千葉(D)</v>
      </c>
      <c r="I24" s="37"/>
      <c r="J24" s="38"/>
      <c r="K24" s="28" t="s">
        <v>2</v>
      </c>
      <c r="L24" s="1" t="s">
        <v>0</v>
      </c>
      <c r="M24" s="1" t="s">
        <v>1</v>
      </c>
      <c r="N24" s="1" t="s">
        <v>7</v>
      </c>
      <c r="O24" s="1" t="s">
        <v>5</v>
      </c>
      <c r="P24" s="1" t="s">
        <v>3</v>
      </c>
      <c r="Q24" s="1" t="s">
        <v>4</v>
      </c>
      <c r="R24" s="1" t="s">
        <v>6</v>
      </c>
    </row>
    <row r="25" spans="1:18" ht="18" customHeight="1">
      <c r="A25" s="27" t="s">
        <v>13</v>
      </c>
      <c r="B25" s="10"/>
      <c r="C25" s="11"/>
      <c r="D25" s="11"/>
      <c r="E25" s="12">
        <v>2</v>
      </c>
      <c r="F25" s="8" t="s">
        <v>77</v>
      </c>
      <c r="G25" s="9">
        <v>0</v>
      </c>
      <c r="H25" s="13">
        <v>0</v>
      </c>
      <c r="I25" s="13" t="s">
        <v>78</v>
      </c>
      <c r="J25" s="9">
        <v>4</v>
      </c>
      <c r="K25" s="32">
        <f>L25*3+M25*1</f>
        <v>3</v>
      </c>
      <c r="L25" s="33">
        <f>COUNTIF(B25:J25,"○")</f>
        <v>1</v>
      </c>
      <c r="M25" s="33">
        <f>COUNTIF(B25:J25,"△")</f>
        <v>0</v>
      </c>
      <c r="N25" s="33">
        <f>COUNTIF(B25:J25,"●")</f>
        <v>1</v>
      </c>
      <c r="O25" s="33">
        <f>P25-Q25</f>
        <v>-2</v>
      </c>
      <c r="P25" s="34">
        <f>B25+E25+H25</f>
        <v>2</v>
      </c>
      <c r="Q25" s="34">
        <f>D25+G25+J25</f>
        <v>4</v>
      </c>
      <c r="R25" s="1">
        <v>2</v>
      </c>
    </row>
    <row r="26" spans="1:18" ht="18" customHeight="1">
      <c r="A26" s="27" t="s">
        <v>24</v>
      </c>
      <c r="B26" s="12">
        <v>0</v>
      </c>
      <c r="C26" s="13" t="s">
        <v>78</v>
      </c>
      <c r="D26" s="9">
        <v>2</v>
      </c>
      <c r="E26" s="14"/>
      <c r="F26" s="15"/>
      <c r="G26" s="16"/>
      <c r="H26" s="17">
        <v>0</v>
      </c>
      <c r="I26" s="17" t="s">
        <v>72</v>
      </c>
      <c r="J26" s="18">
        <v>6</v>
      </c>
      <c r="K26" s="32">
        <f>L26*3+M26*1</f>
        <v>0</v>
      </c>
      <c r="L26" s="33">
        <f>COUNTIF(B26:J26,"○")</f>
        <v>0</v>
      </c>
      <c r="M26" s="33">
        <f>COUNTIF(B26:J26,"△")</f>
        <v>0</v>
      </c>
      <c r="N26" s="33">
        <f>COUNTIF(B26:J26,"●")</f>
        <v>2</v>
      </c>
      <c r="O26" s="33">
        <f>P26-Q26</f>
        <v>-8</v>
      </c>
      <c r="P26" s="34">
        <f>B26+E26+H26</f>
        <v>0</v>
      </c>
      <c r="Q26" s="34">
        <f>D26+G26+J26</f>
        <v>8</v>
      </c>
      <c r="R26" s="1">
        <v>3</v>
      </c>
    </row>
    <row r="27" spans="1:18" ht="18" customHeight="1">
      <c r="A27" s="26" t="s">
        <v>69</v>
      </c>
      <c r="B27" s="12">
        <v>4</v>
      </c>
      <c r="C27" s="8" t="s">
        <v>77</v>
      </c>
      <c r="D27" s="9">
        <v>0</v>
      </c>
      <c r="E27" s="19">
        <v>6</v>
      </c>
      <c r="F27" s="8" t="s">
        <v>79</v>
      </c>
      <c r="G27" s="18">
        <v>0</v>
      </c>
      <c r="H27" s="15"/>
      <c r="I27" s="15"/>
      <c r="J27" s="16"/>
      <c r="K27" s="32">
        <f>L27*3+M27*1</f>
        <v>6</v>
      </c>
      <c r="L27" s="33">
        <f>COUNTIF(B27:J27,"○")</f>
        <v>2</v>
      </c>
      <c r="M27" s="33">
        <f>COUNTIF(B27:J27,"△")</f>
        <v>0</v>
      </c>
      <c r="N27" s="33">
        <f>COUNTIF(B27:J27,"●")</f>
        <v>0</v>
      </c>
      <c r="O27" s="33">
        <f>P27-Q27</f>
        <v>10</v>
      </c>
      <c r="P27" s="34">
        <f>B27+E27+H27</f>
        <v>10</v>
      </c>
      <c r="Q27" s="34">
        <f>D27+G27+J27</f>
        <v>0</v>
      </c>
      <c r="R27" s="1">
        <v>1</v>
      </c>
    </row>
    <row r="28" spans="1:18" ht="18" customHeight="1">
      <c r="A28" s="6"/>
      <c r="B28" s="20"/>
      <c r="C28" s="2"/>
      <c r="D28" s="21"/>
      <c r="E28" s="21"/>
      <c r="F28" s="2"/>
      <c r="G28" s="21"/>
      <c r="H28" s="21"/>
      <c r="I28" s="21"/>
      <c r="J28" s="21"/>
      <c r="K28" s="2"/>
      <c r="L28" s="2"/>
      <c r="M28" s="2"/>
      <c r="N28" s="2"/>
      <c r="O28" s="2"/>
      <c r="P28" s="22"/>
      <c r="Q28" s="22"/>
      <c r="R28" s="31"/>
    </row>
    <row r="29" spans="1:18" ht="18" customHeight="1">
      <c r="A29" s="25" t="s">
        <v>11</v>
      </c>
      <c r="B29" s="40" t="str">
        <f>A30</f>
        <v>ﾌﾟﾚｼﾞｰﾙFC(B)</v>
      </c>
      <c r="C29" s="41"/>
      <c r="D29" s="42"/>
      <c r="E29" s="36" t="str">
        <f>A31</f>
        <v>高洲ｺｽﾓｽFC(C)</v>
      </c>
      <c r="F29" s="37"/>
      <c r="G29" s="38"/>
      <c r="H29" s="36" t="str">
        <f>A32</f>
        <v>矢切SC(B)</v>
      </c>
      <c r="I29" s="37"/>
      <c r="J29" s="38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7" t="s">
        <v>57</v>
      </c>
      <c r="B30" s="10"/>
      <c r="C30" s="11"/>
      <c r="D30" s="11"/>
      <c r="E30" s="12">
        <v>2</v>
      </c>
      <c r="F30" s="8" t="s">
        <v>77</v>
      </c>
      <c r="G30" s="9">
        <v>0</v>
      </c>
      <c r="H30" s="13">
        <v>0</v>
      </c>
      <c r="I30" s="13" t="s">
        <v>80</v>
      </c>
      <c r="J30" s="9">
        <v>0</v>
      </c>
      <c r="K30" s="32">
        <f>L30*3+M30*1</f>
        <v>4</v>
      </c>
      <c r="L30" s="33">
        <f>COUNTIF(B30:J30,"○")</f>
        <v>1</v>
      </c>
      <c r="M30" s="33">
        <f>COUNTIF(B30:J30,"△")</f>
        <v>1</v>
      </c>
      <c r="N30" s="33">
        <f>COUNTIF(B30:J30,"●")</f>
        <v>0</v>
      </c>
      <c r="O30" s="33">
        <f>P30-Q30</f>
        <v>2</v>
      </c>
      <c r="P30" s="34">
        <f>B30+E30+H30</f>
        <v>2</v>
      </c>
      <c r="Q30" s="34">
        <f>D30+G30+J30</f>
        <v>0</v>
      </c>
      <c r="R30" s="1">
        <v>1</v>
      </c>
    </row>
    <row r="31" spans="1:18" ht="18" customHeight="1">
      <c r="A31" s="26" t="s">
        <v>58</v>
      </c>
      <c r="B31" s="12">
        <v>0</v>
      </c>
      <c r="C31" s="13" t="s">
        <v>78</v>
      </c>
      <c r="D31" s="9">
        <v>2</v>
      </c>
      <c r="E31" s="14"/>
      <c r="F31" s="15"/>
      <c r="G31" s="16"/>
      <c r="H31" s="17">
        <v>0</v>
      </c>
      <c r="I31" s="17" t="s">
        <v>78</v>
      </c>
      <c r="J31" s="18">
        <v>2</v>
      </c>
      <c r="K31" s="32">
        <f>L31*3+M31*1</f>
        <v>0</v>
      </c>
      <c r="L31" s="33">
        <f>COUNTIF(B31:J31,"○")</f>
        <v>0</v>
      </c>
      <c r="M31" s="33">
        <f>COUNTIF(B31:J31,"△")</f>
        <v>0</v>
      </c>
      <c r="N31" s="33">
        <f>COUNTIF(B31:J31,"●")</f>
        <v>2</v>
      </c>
      <c r="O31" s="33">
        <f>P31-Q31</f>
        <v>-4</v>
      </c>
      <c r="P31" s="34">
        <f>B31+E31+H31</f>
        <v>0</v>
      </c>
      <c r="Q31" s="34">
        <f>D31+G31+J31</f>
        <v>4</v>
      </c>
      <c r="R31" s="1">
        <v>2</v>
      </c>
    </row>
    <row r="32" spans="1:18" ht="18" customHeight="1">
      <c r="A32" s="27" t="s">
        <v>60</v>
      </c>
      <c r="B32" s="12">
        <v>0</v>
      </c>
      <c r="C32" s="8" t="s">
        <v>80</v>
      </c>
      <c r="D32" s="9">
        <v>0</v>
      </c>
      <c r="E32" s="19">
        <v>2</v>
      </c>
      <c r="F32" s="8" t="s">
        <v>79</v>
      </c>
      <c r="G32" s="18">
        <v>0</v>
      </c>
      <c r="H32" s="15"/>
      <c r="I32" s="15"/>
      <c r="J32" s="16"/>
      <c r="K32" s="32">
        <f>L32*3+M32*1</f>
        <v>4</v>
      </c>
      <c r="L32" s="33">
        <f>COUNTIF(B32:J32,"○")</f>
        <v>1</v>
      </c>
      <c r="M32" s="33">
        <f>COUNTIF(B32:J32,"△")</f>
        <v>1</v>
      </c>
      <c r="N32" s="33">
        <f>COUNTIF(B32:J32,"●")</f>
        <v>0</v>
      </c>
      <c r="O32" s="33">
        <f>P32-Q32</f>
        <v>2</v>
      </c>
      <c r="P32" s="34">
        <f>B32+E32+H32</f>
        <v>2</v>
      </c>
      <c r="Q32" s="34">
        <f>D32+G32+J32</f>
        <v>0</v>
      </c>
      <c r="R32" s="1">
        <v>1</v>
      </c>
    </row>
  </sheetData>
  <sheetProtection/>
  <mergeCells count="23">
    <mergeCell ref="P23:R23"/>
    <mergeCell ref="N1:R1"/>
    <mergeCell ref="H13:J13"/>
    <mergeCell ref="A1:D1"/>
    <mergeCell ref="B3:D3"/>
    <mergeCell ref="E3:G3"/>
    <mergeCell ref="E19:G19"/>
    <mergeCell ref="H19:J19"/>
    <mergeCell ref="B2:D2"/>
    <mergeCell ref="H3:J3"/>
    <mergeCell ref="H8:J8"/>
    <mergeCell ref="B29:D29"/>
    <mergeCell ref="E8:G8"/>
    <mergeCell ref="B8:D8"/>
    <mergeCell ref="B24:D24"/>
    <mergeCell ref="E24:G24"/>
    <mergeCell ref="H24:J24"/>
    <mergeCell ref="H29:J29"/>
    <mergeCell ref="E29:G29"/>
    <mergeCell ref="E2:G2"/>
    <mergeCell ref="B13:D13"/>
    <mergeCell ref="E13:G13"/>
    <mergeCell ref="B19:D19"/>
  </mergeCells>
  <printOptions/>
  <pageMargins left="0.7874015748031497" right="0.3937007874015748" top="1.88" bottom="0.5905511811023623" header="1.14" footer="0.3937007874015748"/>
  <pageSetup horizontalDpi="300" verticalDpi="300" orientation="portrait" paperSize="9" r:id="rId1"/>
  <headerFooter alignWithMargins="0">
    <oddHeader>&amp;C&amp;"ＭＳ Ｐゴシック,太字 斜体"&amp;16 2012　ラリー杯　2年生大会結果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大島　幸浩</cp:lastModifiedBy>
  <cp:lastPrinted>2012-10-13T08:09:39Z</cp:lastPrinted>
  <dcterms:created xsi:type="dcterms:W3CDTF">2002-11-17T22:09:50Z</dcterms:created>
  <dcterms:modified xsi:type="dcterms:W3CDTF">2012-10-29T02:11:47Z</dcterms:modified>
  <cp:category/>
  <cp:version/>
  <cp:contentType/>
  <cp:contentStatus/>
</cp:coreProperties>
</file>