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555" windowHeight="9120" activeTab="0"/>
  </bookViews>
  <sheets>
    <sheet name="A　コート" sheetId="1" r:id="rId1"/>
    <sheet name="B　コート" sheetId="2" r:id="rId2"/>
    <sheet name="Ｃ　コート " sheetId="3" r:id="rId3"/>
    <sheet name="Ｄ　コート " sheetId="4" r:id="rId4"/>
    <sheet name="E　コート  " sheetId="5" r:id="rId5"/>
    <sheet name="F　コート  " sheetId="6" r:id="rId6"/>
  </sheets>
  <definedNames/>
  <calcPr fullCalcOnLoad="1"/>
</workbook>
</file>

<file path=xl/sharedStrings.xml><?xml version="1.0" encoding="utf-8"?>
<sst xmlns="http://schemas.openxmlformats.org/spreadsheetml/2006/main" count="651" uniqueCount="98">
  <si>
    <t>勝</t>
  </si>
  <si>
    <t>分</t>
  </si>
  <si>
    <t>勝点</t>
  </si>
  <si>
    <t>得点</t>
  </si>
  <si>
    <t>失点</t>
  </si>
  <si>
    <t>得失点</t>
  </si>
  <si>
    <t>順位</t>
  </si>
  <si>
    <t>負</t>
  </si>
  <si>
    <t>1位リーグ</t>
  </si>
  <si>
    <t>2位リーグ</t>
  </si>
  <si>
    <t>3位リーグ</t>
  </si>
  <si>
    <t>2年生Aコート</t>
  </si>
  <si>
    <t>2年生Bコート</t>
  </si>
  <si>
    <t>2年生Cコート</t>
  </si>
  <si>
    <t>2年生Dコート</t>
  </si>
  <si>
    <t>2年生Eコート</t>
  </si>
  <si>
    <t>2年生Fコート</t>
  </si>
  <si>
    <t>藤崎SC(A)</t>
  </si>
  <si>
    <t>若松ｴﾙﾌSC</t>
  </si>
  <si>
    <t>千葉ｻｯｶｰｸﾗﾌﾞ</t>
  </si>
  <si>
    <t>谷津SC(A)</t>
  </si>
  <si>
    <t>実籾ﾏﾘﾝｽﾀｰｽﾞ</t>
  </si>
  <si>
    <t>ﾊﾞﾃﾞｨｰSC千葉(A)</t>
  </si>
  <si>
    <t>大和田FC(B)</t>
  </si>
  <si>
    <t>向山ｲﾚﾌﾞﾝ(A)</t>
  </si>
  <si>
    <t>鷺沼FC(B)</t>
  </si>
  <si>
    <t>鎌ヶ谷蹴球会</t>
  </si>
  <si>
    <t>藤崎SC(B)</t>
  </si>
  <si>
    <t>向山ｲﾚﾌﾞﾝ(B)</t>
  </si>
  <si>
    <t>東習志野FC(A)</t>
  </si>
  <si>
    <t>小倉FC</t>
  </si>
  <si>
    <t>谷津SC(B)</t>
  </si>
  <si>
    <t>大和田FC(A)</t>
  </si>
  <si>
    <t>ｱﾍﾞｰﾘｬｽ千葉(A)</t>
  </si>
  <si>
    <t>秋津SC</t>
  </si>
  <si>
    <t>大久保東FC(A)</t>
  </si>
  <si>
    <t>船橋ｲﾚﾌﾞﾝ(B)</t>
  </si>
  <si>
    <t>東習志野FC(B)</t>
  </si>
  <si>
    <t>藤崎SC(D)</t>
  </si>
  <si>
    <t>MSS・香澄</t>
  </si>
  <si>
    <t>志津FC(B)</t>
  </si>
  <si>
    <t>大久保SC(B)</t>
  </si>
  <si>
    <t>谷津SC(D)</t>
  </si>
  <si>
    <t>船橋ｲﾚﾌﾞﾝ(A)</t>
  </si>
  <si>
    <t>ｱﾍﾞｰﾘｬｽ千葉(B)</t>
  </si>
  <si>
    <t>海神ｽﾎﾟｰﾂｸﾗﾌﾞ(A)</t>
  </si>
  <si>
    <t>大久保東FC(B)</t>
  </si>
  <si>
    <t>ﾊﾞﾃﾞｨｰSC千葉(D)</t>
  </si>
  <si>
    <t>高洲ｺｽﾓｽFC(A)</t>
  </si>
  <si>
    <t>FC高津(B)</t>
  </si>
  <si>
    <t>矢切SC(B)</t>
  </si>
  <si>
    <t>大久保SC(A)</t>
  </si>
  <si>
    <t>谷津SC(F)</t>
  </si>
  <si>
    <t>矢切SC(A)</t>
  </si>
  <si>
    <t>高洲ｺｽﾓｽFC(B)</t>
  </si>
  <si>
    <t>FC高津(A)</t>
  </si>
  <si>
    <t>鷺沼FC(A)</t>
  </si>
  <si>
    <t>海神ｽﾎﾟｰﾂｸﾗﾌﾞ(B)</t>
  </si>
  <si>
    <t>志津FC(A)</t>
  </si>
  <si>
    <t>藤崎SC(F)</t>
  </si>
  <si>
    <t>ﾊﾞﾃﾞｨｰSC千葉(B)</t>
  </si>
  <si>
    <t>ﾊﾞﾃﾞｨｰSC千葉(C)</t>
  </si>
  <si>
    <t>谷津SC(E)</t>
  </si>
  <si>
    <t>藤崎SC(E)</t>
  </si>
  <si>
    <t>谷津SC(C)</t>
  </si>
  <si>
    <t>矢切SC(C)</t>
  </si>
  <si>
    <t>藤崎SC(C)</t>
  </si>
  <si>
    <t>大和田FC(C)</t>
  </si>
  <si>
    <t>予選リーグ</t>
  </si>
  <si>
    <t>順位リーグ</t>
  </si>
  <si>
    <t>FC MIYAMA EAST</t>
  </si>
  <si>
    <t>FC MIYAMA EAST</t>
  </si>
  <si>
    <t>○</t>
  </si>
  <si>
    <t>△</t>
  </si>
  <si>
    <t>●</t>
  </si>
  <si>
    <t>△</t>
  </si>
  <si>
    <t>●</t>
  </si>
  <si>
    <t>△</t>
  </si>
  <si>
    <t>○</t>
  </si>
  <si>
    <t>●</t>
  </si>
  <si>
    <t>まつひだいSC(B)</t>
  </si>
  <si>
    <t>まつひだいSC(B)</t>
  </si>
  <si>
    <t>まつひだいSC(A)</t>
  </si>
  <si>
    <t>△</t>
  </si>
  <si>
    <t>●</t>
  </si>
  <si>
    <t>●</t>
  </si>
  <si>
    <t>○</t>
  </si>
  <si>
    <t>○</t>
  </si>
  <si>
    <t>△</t>
  </si>
  <si>
    <t>△</t>
  </si>
  <si>
    <t>●</t>
  </si>
  <si>
    <t>○</t>
  </si>
  <si>
    <t>○</t>
  </si>
  <si>
    <t>●</t>
  </si>
  <si>
    <t>△</t>
  </si>
  <si>
    <t>PK 大東(Ａ)３-1秋津</t>
  </si>
  <si>
    <t>総得点による</t>
  </si>
  <si>
    <t>PK ﾊﾞﾃﾞｨｰ(Ｂ)３-１矢切（Ｃ）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</si>
</sst>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  <numFmt numFmtId="181" formatCode="0;&quot;△ &quot;0"/>
    <numFmt numFmtId="182" formatCode="yyyy&quot;年&quot;m&quot;月&quot;d&quot;日&quot;;@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61" applyFont="1" applyFill="1" applyBorder="1" applyAlignment="1" applyProtection="1">
      <alignment horizontal="center" vertical="center" shrinkToFit="1"/>
      <protection/>
    </xf>
    <xf numFmtId="0" fontId="2" fillId="0" borderId="0" xfId="61" applyFont="1" applyFill="1" applyAlignment="1" applyProtection="1">
      <alignment horizontal="center" vertical="center" shrinkToFit="1"/>
      <protection/>
    </xf>
    <xf numFmtId="20" fontId="2" fillId="0" borderId="0" xfId="61" applyNumberFormat="1" applyFont="1" applyFill="1" applyAlignment="1" applyProtection="1">
      <alignment horizontal="center" vertical="center" shrinkToFit="1"/>
      <protection/>
    </xf>
    <xf numFmtId="0" fontId="2" fillId="0" borderId="0" xfId="0" applyNumberFormat="1" applyFont="1" applyFill="1" applyAlignment="1" applyProtection="1">
      <alignment horizontal="center" vertical="center" shrinkToFit="1"/>
      <protection/>
    </xf>
    <xf numFmtId="0" fontId="2" fillId="0" borderId="0" xfId="62" applyFont="1" applyFill="1" applyBorder="1" applyAlignment="1" applyProtection="1">
      <alignment horizontal="center" vertical="center" shrinkToFit="1"/>
      <protection/>
    </xf>
    <xf numFmtId="0" fontId="2" fillId="0" borderId="0" xfId="61" applyNumberFormat="1" applyFont="1" applyFill="1" applyAlignment="1" applyProtection="1">
      <alignment horizontal="center" vertical="center" shrinkToFit="1"/>
      <protection/>
    </xf>
    <xf numFmtId="0" fontId="5" fillId="0" borderId="0" xfId="61" applyFont="1" applyFill="1" applyBorder="1" applyAlignment="1" applyProtection="1">
      <alignment horizontal="center" vertical="center" shrinkToFit="1"/>
      <protection/>
    </xf>
    <xf numFmtId="0" fontId="23" fillId="0" borderId="0" xfId="61" applyFont="1" applyFill="1" applyAlignment="1" applyProtection="1">
      <alignment horizontal="center" vertical="center" shrinkToFit="1"/>
      <protection/>
    </xf>
    <xf numFmtId="0" fontId="23" fillId="0" borderId="0" xfId="61" applyFont="1" applyFill="1" applyBorder="1" applyAlignment="1" applyProtection="1">
      <alignment horizontal="center" vertical="center" shrinkToFit="1"/>
      <protection/>
    </xf>
    <xf numFmtId="177" fontId="23" fillId="0" borderId="10" xfId="61" applyNumberFormat="1" applyFont="1" applyFill="1" applyBorder="1" applyAlignment="1" applyProtection="1">
      <alignment horizontal="center" vertical="center" shrinkToFit="1"/>
      <protection/>
    </xf>
    <xf numFmtId="0" fontId="23" fillId="0" borderId="11" xfId="61" applyFont="1" applyFill="1" applyBorder="1" applyAlignment="1" applyProtection="1">
      <alignment horizontal="center" vertical="center" shrinkToFit="1"/>
      <protection/>
    </xf>
    <xf numFmtId="0" fontId="23" fillId="0" borderId="10" xfId="61" applyFont="1" applyFill="1" applyBorder="1" applyAlignment="1" applyProtection="1">
      <alignment horizontal="center" vertical="center" shrinkToFit="1"/>
      <protection/>
    </xf>
    <xf numFmtId="0" fontId="23" fillId="0" borderId="12" xfId="62" applyFont="1" applyFill="1" applyBorder="1" applyAlignment="1" applyProtection="1">
      <alignment horizontal="center" vertical="center" shrinkToFit="1"/>
      <protection/>
    </xf>
    <xf numFmtId="180" fontId="23" fillId="24" borderId="13" xfId="62" applyNumberFormat="1" applyFont="1" applyFill="1" applyBorder="1" applyAlignment="1" applyProtection="1">
      <alignment horizontal="center" vertical="center" shrinkToFit="1"/>
      <protection locked="0"/>
    </xf>
    <xf numFmtId="180" fontId="23" fillId="24" borderId="14" xfId="61" applyNumberFormat="1" applyFont="1" applyFill="1" applyBorder="1" applyAlignment="1" applyProtection="1">
      <alignment horizontal="center" vertical="center" shrinkToFit="1"/>
      <protection locked="0"/>
    </xf>
    <xf numFmtId="180" fontId="23" fillId="0" borderId="12" xfId="61" applyNumberFormat="1" applyFont="1" applyFill="1" applyBorder="1" applyAlignment="1" applyProtection="1">
      <alignment horizontal="center" vertical="center" shrinkToFit="1"/>
      <protection locked="0"/>
    </xf>
    <xf numFmtId="0" fontId="23" fillId="0" borderId="15" xfId="61" applyFont="1" applyFill="1" applyBorder="1" applyAlignment="1" applyProtection="1">
      <alignment horizontal="center" vertical="center" shrinkToFit="1"/>
      <protection/>
    </xf>
    <xf numFmtId="180" fontId="23" fillId="0" borderId="11" xfId="61" applyNumberFormat="1" applyFont="1" applyFill="1" applyBorder="1" applyAlignment="1" applyProtection="1">
      <alignment horizontal="center" vertical="center" shrinkToFit="1"/>
      <protection locked="0"/>
    </xf>
    <xf numFmtId="180" fontId="23" fillId="0" borderId="15" xfId="61" applyNumberFormat="1" applyFont="1" applyFill="1" applyBorder="1" applyAlignment="1" applyProtection="1">
      <alignment horizontal="center" vertical="center" shrinkToFit="1"/>
      <protection locked="0"/>
    </xf>
    <xf numFmtId="181" fontId="23" fillId="0" borderId="10" xfId="61" applyNumberFormat="1" applyFont="1" applyFill="1" applyBorder="1" applyAlignment="1" applyProtection="1">
      <alignment horizontal="center" vertical="center" shrinkToFit="1"/>
      <protection/>
    </xf>
    <xf numFmtId="180" fontId="23" fillId="0" borderId="10" xfId="61" applyNumberFormat="1" applyFont="1" applyFill="1" applyBorder="1" applyAlignment="1" applyProtection="1">
      <alignment horizontal="center" vertical="center" shrinkToFit="1"/>
      <protection/>
    </xf>
    <xf numFmtId="0" fontId="23" fillId="0" borderId="12" xfId="61" applyFont="1" applyFill="1" applyBorder="1" applyAlignment="1" applyProtection="1">
      <alignment horizontal="center" vertical="center" shrinkToFit="1"/>
      <protection/>
    </xf>
    <xf numFmtId="180" fontId="23" fillId="24" borderId="16" xfId="61" applyNumberFormat="1" applyFont="1" applyFill="1" applyBorder="1" applyAlignment="1" applyProtection="1">
      <alignment horizontal="center" vertical="center" shrinkToFit="1"/>
      <protection locked="0"/>
    </xf>
    <xf numFmtId="180" fontId="23" fillId="24" borderId="17" xfId="61" applyNumberFormat="1" applyFont="1" applyFill="1" applyBorder="1" applyAlignment="1" applyProtection="1">
      <alignment horizontal="center" vertical="center" shrinkToFit="1"/>
      <protection locked="0"/>
    </xf>
    <xf numFmtId="180" fontId="23" fillId="24" borderId="18" xfId="61" applyNumberFormat="1" applyFont="1" applyFill="1" applyBorder="1" applyAlignment="1" applyProtection="1">
      <alignment horizontal="center" vertical="center" shrinkToFit="1"/>
      <protection locked="0"/>
    </xf>
    <xf numFmtId="180" fontId="23" fillId="0" borderId="17" xfId="61" applyNumberFormat="1" applyFont="1" applyFill="1" applyBorder="1" applyAlignment="1" applyProtection="1">
      <alignment horizontal="center" vertical="center" shrinkToFit="1"/>
      <protection locked="0"/>
    </xf>
    <xf numFmtId="180" fontId="23" fillId="0" borderId="18" xfId="61" applyNumberFormat="1" applyFont="1" applyFill="1" applyBorder="1" applyAlignment="1" applyProtection="1">
      <alignment horizontal="center" vertical="center" shrinkToFit="1"/>
      <protection locked="0"/>
    </xf>
    <xf numFmtId="180" fontId="23" fillId="0" borderId="16" xfId="61" applyNumberFormat="1" applyFont="1" applyFill="1" applyBorder="1" applyAlignment="1" applyProtection="1">
      <alignment horizontal="center" vertical="center" shrinkToFit="1"/>
      <protection locked="0"/>
    </xf>
    <xf numFmtId="181" fontId="23" fillId="0" borderId="0" xfId="61" applyNumberFormat="1" applyFont="1" applyFill="1" applyBorder="1" applyAlignment="1" applyProtection="1">
      <alignment horizontal="center" vertical="center" shrinkToFit="1"/>
      <protection/>
    </xf>
    <xf numFmtId="177" fontId="23" fillId="0" borderId="12" xfId="61" applyNumberFormat="1" applyFont="1" applyFill="1" applyBorder="1" applyAlignment="1" applyProtection="1">
      <alignment horizontal="center" vertical="center" shrinkToFit="1"/>
      <protection/>
    </xf>
    <xf numFmtId="0" fontId="23" fillId="0" borderId="0" xfId="62" applyFont="1" applyFill="1" applyBorder="1" applyAlignment="1" applyProtection="1">
      <alignment horizontal="center" vertical="center" shrinkToFit="1"/>
      <protection/>
    </xf>
    <xf numFmtId="180" fontId="23" fillId="0" borderId="0" xfId="62" applyNumberFormat="1" applyFont="1" applyFill="1" applyBorder="1" applyAlignment="1" applyProtection="1">
      <alignment horizontal="center" vertical="center" shrinkToFit="1"/>
      <protection locked="0"/>
    </xf>
    <xf numFmtId="180" fontId="23" fillId="0" borderId="0" xfId="61" applyNumberFormat="1" applyFont="1" applyFill="1" applyBorder="1" applyAlignment="1" applyProtection="1">
      <alignment horizontal="center" vertical="center" shrinkToFit="1"/>
      <protection locked="0"/>
    </xf>
    <xf numFmtId="180" fontId="23" fillId="0" borderId="0" xfId="61" applyNumberFormat="1" applyFont="1" applyFill="1" applyBorder="1" applyAlignment="1" applyProtection="1">
      <alignment horizontal="center" vertical="center" shrinkToFit="1"/>
      <protection/>
    </xf>
    <xf numFmtId="0" fontId="23" fillId="0" borderId="0" xfId="61" applyFont="1" applyFill="1" applyBorder="1" applyAlignment="1" applyProtection="1">
      <alignment horizontal="center" vertical="center" shrinkToFit="1"/>
      <protection locked="0"/>
    </xf>
    <xf numFmtId="181" fontId="23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23" fillId="0" borderId="15" xfId="61" applyFont="1" applyFill="1" applyBorder="1" applyAlignment="1" applyProtection="1">
      <alignment horizontal="center" vertical="center" shrinkToFit="1"/>
      <protection locked="0"/>
    </xf>
    <xf numFmtId="0" fontId="23" fillId="0" borderId="17" xfId="61" applyFont="1" applyFill="1" applyBorder="1" applyAlignment="1" applyProtection="1">
      <alignment horizontal="center" vertical="center" shrinkToFit="1"/>
      <protection locked="0"/>
    </xf>
    <xf numFmtId="0" fontId="5" fillId="0" borderId="0" xfId="61" applyFont="1" applyFill="1" applyBorder="1" applyAlignment="1" applyProtection="1">
      <alignment horizontal="left" vertical="center" shrinkToFit="1"/>
      <protection/>
    </xf>
    <xf numFmtId="0" fontId="2" fillId="0" borderId="0" xfId="61" applyFont="1" applyFill="1" applyAlignment="1" applyProtection="1">
      <alignment horizontal="right" vertical="center" shrinkToFit="1"/>
      <protection/>
    </xf>
    <xf numFmtId="0" fontId="23" fillId="0" borderId="17" xfId="61" applyFont="1" applyFill="1" applyBorder="1" applyAlignment="1" applyProtection="1">
      <alignment horizontal="center" vertical="center" shrinkToFit="1"/>
      <protection/>
    </xf>
    <xf numFmtId="182" fontId="23" fillId="0" borderId="17" xfId="61" applyNumberFormat="1" applyFont="1" applyFill="1" applyBorder="1" applyAlignment="1" applyProtection="1">
      <alignment horizontal="center" vertical="center"/>
      <protection/>
    </xf>
    <xf numFmtId="0" fontId="23" fillId="0" borderId="13" xfId="62" applyFont="1" applyFill="1" applyBorder="1" applyAlignment="1" applyProtection="1">
      <alignment horizontal="center" vertical="center" shrinkToFit="1"/>
      <protection/>
    </xf>
    <xf numFmtId="0" fontId="23" fillId="0" borderId="14" xfId="62" applyFont="1" applyFill="1" applyBorder="1" applyAlignment="1" applyProtection="1">
      <alignment horizontal="center" vertical="center" shrinkToFit="1"/>
      <protection/>
    </xf>
    <xf numFmtId="0" fontId="23" fillId="0" borderId="19" xfId="62" applyFont="1" applyFill="1" applyBorder="1" applyAlignment="1" applyProtection="1">
      <alignment horizontal="center" vertical="center" shrinkToFit="1"/>
      <protection/>
    </xf>
    <xf numFmtId="0" fontId="23" fillId="0" borderId="13" xfId="61" applyFont="1" applyFill="1" applyBorder="1" applyAlignment="1" applyProtection="1">
      <alignment horizontal="center" vertical="center" shrinkToFit="1"/>
      <protection/>
    </xf>
    <xf numFmtId="0" fontId="23" fillId="0" borderId="14" xfId="61" applyFont="1" applyFill="1" applyBorder="1" applyAlignment="1" applyProtection="1">
      <alignment horizontal="center" vertical="center" shrinkToFit="1"/>
      <protection/>
    </xf>
    <xf numFmtId="0" fontId="23" fillId="0" borderId="19" xfId="61" applyFont="1" applyFill="1" applyBorder="1" applyAlignment="1" applyProtection="1">
      <alignment horizontal="center" vertical="center" shrinkToFit="1"/>
      <protection/>
    </xf>
    <xf numFmtId="181" fontId="23" fillId="0" borderId="14" xfId="61" applyNumberFormat="1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 horizontal="right" vertical="center"/>
    </xf>
    <xf numFmtId="0" fontId="23" fillId="0" borderId="14" xfId="61" applyFont="1" applyFill="1" applyBorder="1" applyAlignment="1" applyProtection="1">
      <alignment horizontal="right" vertical="center"/>
      <protection/>
    </xf>
    <xf numFmtId="0" fontId="2" fillId="0" borderId="14" xfId="61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" xfId="61"/>
    <cellStyle name="標準_組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view="pageLayout" workbookViewId="0" topLeftCell="A1">
      <selection activeCell="A1" sqref="A1:D1"/>
    </sheetView>
  </sheetViews>
  <sheetFormatPr defaultColWidth="10.625" defaultRowHeight="18" customHeight="1"/>
  <cols>
    <col min="1" max="1" width="12.625" style="2" customWidth="1"/>
    <col min="2" max="18" width="4.625" style="2" customWidth="1"/>
    <col min="19" max="21" width="3.625" style="2" customWidth="1"/>
    <col min="22" max="22" width="5.625" style="2" customWidth="1"/>
    <col min="23" max="23" width="9.625" style="2" customWidth="1"/>
    <col min="24" max="24" width="3.625" style="2" customWidth="1"/>
    <col min="25" max="25" width="9.625" style="2" customWidth="1"/>
    <col min="26" max="16384" width="10.625" style="2" customWidth="1"/>
  </cols>
  <sheetData>
    <row r="1" spans="1:18" ht="18" customHeight="1">
      <c r="A1" s="39" t="s">
        <v>11</v>
      </c>
      <c r="B1" s="39"/>
      <c r="C1" s="39"/>
      <c r="D1" s="39"/>
      <c r="K1" s="7"/>
      <c r="N1" s="40"/>
      <c r="O1" s="40"/>
      <c r="P1" s="40"/>
      <c r="Q1" s="40"/>
      <c r="R1" s="40"/>
    </row>
    <row r="2" spans="1:18" ht="18" customHeight="1">
      <c r="A2" s="8" t="s">
        <v>68</v>
      </c>
      <c r="B2" s="41"/>
      <c r="C2" s="41"/>
      <c r="D2" s="41"/>
      <c r="E2" s="41"/>
      <c r="F2" s="41"/>
      <c r="G2" s="41"/>
      <c r="H2" s="9"/>
      <c r="I2" s="9"/>
      <c r="J2" s="9"/>
      <c r="K2" s="8"/>
      <c r="L2" s="8"/>
      <c r="M2" s="8"/>
      <c r="N2" s="8"/>
      <c r="O2" s="42">
        <v>41566</v>
      </c>
      <c r="P2" s="42"/>
      <c r="Q2" s="42"/>
      <c r="R2" s="42"/>
    </row>
    <row r="3" spans="1:25" ht="18" customHeight="1">
      <c r="A3" s="10">
        <v>1</v>
      </c>
      <c r="B3" s="43" t="str">
        <f>A4</f>
        <v>藤崎SC(A)</v>
      </c>
      <c r="C3" s="44"/>
      <c r="D3" s="45"/>
      <c r="E3" s="46" t="str">
        <f>A5</f>
        <v>若松ｴﾙﾌSC</v>
      </c>
      <c r="F3" s="47"/>
      <c r="G3" s="48"/>
      <c r="H3" s="46" t="str">
        <f>A6</f>
        <v>FC MIYAMA EAST</v>
      </c>
      <c r="I3" s="47"/>
      <c r="J3" s="48"/>
      <c r="K3" s="11" t="s">
        <v>2</v>
      </c>
      <c r="L3" s="12" t="s">
        <v>0</v>
      </c>
      <c r="M3" s="12" t="s">
        <v>1</v>
      </c>
      <c r="N3" s="12" t="s">
        <v>7</v>
      </c>
      <c r="O3" s="12" t="s">
        <v>5</v>
      </c>
      <c r="P3" s="12" t="s">
        <v>3</v>
      </c>
      <c r="Q3" s="12" t="s">
        <v>4</v>
      </c>
      <c r="R3" s="12" t="s">
        <v>6</v>
      </c>
      <c r="S3" s="1"/>
      <c r="T3" s="1"/>
      <c r="V3" s="3"/>
      <c r="W3" s="4"/>
      <c r="X3" s="5"/>
      <c r="Y3" s="5"/>
    </row>
    <row r="4" spans="1:25" ht="18" customHeight="1">
      <c r="A4" s="13" t="s">
        <v>17</v>
      </c>
      <c r="B4" s="14"/>
      <c r="C4" s="15"/>
      <c r="D4" s="15"/>
      <c r="E4" s="16">
        <v>0</v>
      </c>
      <c r="F4" s="17" t="s">
        <v>75</v>
      </c>
      <c r="G4" s="18">
        <v>0</v>
      </c>
      <c r="H4" s="19">
        <v>1</v>
      </c>
      <c r="I4" s="19" t="s">
        <v>76</v>
      </c>
      <c r="J4" s="18">
        <v>2</v>
      </c>
      <c r="K4" s="11">
        <f>L4*3+M4*1</f>
        <v>1</v>
      </c>
      <c r="L4" s="12">
        <f>COUNTIF(B4:J4,"○")</f>
        <v>0</v>
      </c>
      <c r="M4" s="12">
        <f>COUNTIF(B4:J4,"△")</f>
        <v>1</v>
      </c>
      <c r="N4" s="12">
        <f>COUNTIF(B4:J4,"●")</f>
        <v>1</v>
      </c>
      <c r="O4" s="20">
        <f>P4-Q4</f>
        <v>-1</v>
      </c>
      <c r="P4" s="21">
        <f>B4+E4+H4</f>
        <v>1</v>
      </c>
      <c r="Q4" s="21">
        <f>D4+G4+J4</f>
        <v>2</v>
      </c>
      <c r="R4" s="12">
        <v>3</v>
      </c>
      <c r="S4" s="1"/>
      <c r="T4" s="1"/>
      <c r="V4" s="3"/>
      <c r="W4" s="4"/>
      <c r="X4" s="5"/>
      <c r="Y4" s="1"/>
    </row>
    <row r="5" spans="1:25" ht="18" customHeight="1">
      <c r="A5" s="22" t="s">
        <v>18</v>
      </c>
      <c r="B5" s="16">
        <v>0</v>
      </c>
      <c r="C5" s="19" t="s">
        <v>77</v>
      </c>
      <c r="D5" s="18">
        <v>0</v>
      </c>
      <c r="E5" s="23"/>
      <c r="F5" s="24"/>
      <c r="G5" s="25"/>
      <c r="H5" s="26">
        <v>2</v>
      </c>
      <c r="I5" s="26" t="s">
        <v>78</v>
      </c>
      <c r="J5" s="27">
        <v>0</v>
      </c>
      <c r="K5" s="11">
        <f>L5*3+M5*1</f>
        <v>4</v>
      </c>
      <c r="L5" s="12">
        <f>COUNTIF(B5:J5,"○")</f>
        <v>1</v>
      </c>
      <c r="M5" s="12">
        <f>COUNTIF(B5:J5,"△")</f>
        <v>1</v>
      </c>
      <c r="N5" s="12">
        <f>COUNTIF(B5:J5,"●")</f>
        <v>0</v>
      </c>
      <c r="O5" s="20">
        <f>P5-Q5</f>
        <v>2</v>
      </c>
      <c r="P5" s="21">
        <f>B5+E5+H5</f>
        <v>2</v>
      </c>
      <c r="Q5" s="21">
        <f>D5+G5+J5</f>
        <v>0</v>
      </c>
      <c r="R5" s="12">
        <v>1</v>
      </c>
      <c r="S5" s="1"/>
      <c r="T5" s="1"/>
      <c r="V5" s="3"/>
      <c r="W5" s="4"/>
      <c r="X5" s="5"/>
      <c r="Y5" s="5"/>
    </row>
    <row r="6" spans="1:25" ht="18" customHeight="1">
      <c r="A6" s="22" t="s">
        <v>70</v>
      </c>
      <c r="B6" s="16">
        <v>2</v>
      </c>
      <c r="C6" s="17" t="s">
        <v>78</v>
      </c>
      <c r="D6" s="18">
        <v>1</v>
      </c>
      <c r="E6" s="28">
        <v>0</v>
      </c>
      <c r="F6" s="17" t="s">
        <v>79</v>
      </c>
      <c r="G6" s="27">
        <v>2</v>
      </c>
      <c r="H6" s="24"/>
      <c r="I6" s="24"/>
      <c r="J6" s="25"/>
      <c r="K6" s="11">
        <f>L6*3+M6*1</f>
        <v>3</v>
      </c>
      <c r="L6" s="12">
        <f>COUNTIF(B6:J6,"○")</f>
        <v>1</v>
      </c>
      <c r="M6" s="12">
        <f>COUNTIF(B6:J6,"△")</f>
        <v>0</v>
      </c>
      <c r="N6" s="12">
        <f>COUNTIF(B6:J6,"●")</f>
        <v>1</v>
      </c>
      <c r="O6" s="20">
        <f>P6-Q6</f>
        <v>-1</v>
      </c>
      <c r="P6" s="21">
        <f>B6+E6+H6</f>
        <v>2</v>
      </c>
      <c r="Q6" s="21">
        <f>D6+G6+J6</f>
        <v>3</v>
      </c>
      <c r="R6" s="12">
        <v>2</v>
      </c>
      <c r="S6" s="1"/>
      <c r="T6" s="1"/>
      <c r="U6" s="1"/>
      <c r="V6" s="3"/>
      <c r="W6" s="4"/>
      <c r="X6" s="5"/>
      <c r="Y6" s="1"/>
    </row>
    <row r="7" spans="1:24" ht="18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9"/>
      <c r="P7" s="9"/>
      <c r="Q7" s="9"/>
      <c r="R7" s="17"/>
      <c r="V7" s="3"/>
      <c r="W7" s="6"/>
      <c r="X7" s="5"/>
    </row>
    <row r="8" spans="1:25" ht="18" customHeight="1">
      <c r="A8" s="30">
        <v>2</v>
      </c>
      <c r="B8" s="43" t="str">
        <f>A9</f>
        <v>千葉ｻｯｶｰｸﾗﾌﾞ</v>
      </c>
      <c r="C8" s="44"/>
      <c r="D8" s="45"/>
      <c r="E8" s="46" t="str">
        <f>A10</f>
        <v>谷津SC(A)</v>
      </c>
      <c r="F8" s="47"/>
      <c r="G8" s="48"/>
      <c r="H8" s="46" t="str">
        <f>A11</f>
        <v>実籾ﾏﾘﾝｽﾀｰｽﾞ</v>
      </c>
      <c r="I8" s="47"/>
      <c r="J8" s="48"/>
      <c r="K8" s="11" t="s">
        <v>2</v>
      </c>
      <c r="L8" s="12" t="s">
        <v>0</v>
      </c>
      <c r="M8" s="12" t="s">
        <v>1</v>
      </c>
      <c r="N8" s="12" t="s">
        <v>7</v>
      </c>
      <c r="O8" s="20" t="s">
        <v>5</v>
      </c>
      <c r="P8" s="12" t="s">
        <v>3</v>
      </c>
      <c r="Q8" s="12" t="s">
        <v>4</v>
      </c>
      <c r="R8" s="12" t="s">
        <v>6</v>
      </c>
      <c r="V8" s="3"/>
      <c r="X8" s="5"/>
      <c r="Y8" s="1"/>
    </row>
    <row r="9" spans="1:24" ht="18" customHeight="1">
      <c r="A9" s="13" t="s">
        <v>19</v>
      </c>
      <c r="B9" s="14"/>
      <c r="C9" s="15"/>
      <c r="D9" s="15"/>
      <c r="E9" s="16">
        <v>3</v>
      </c>
      <c r="F9" s="17" t="s">
        <v>73</v>
      </c>
      <c r="G9" s="18">
        <v>3</v>
      </c>
      <c r="H9" s="19">
        <v>4</v>
      </c>
      <c r="I9" s="19" t="s">
        <v>72</v>
      </c>
      <c r="J9" s="18">
        <v>3</v>
      </c>
      <c r="K9" s="11">
        <f>L9*3+M9*1</f>
        <v>4</v>
      </c>
      <c r="L9" s="12">
        <f>COUNTIF(B9:J9,"○")</f>
        <v>1</v>
      </c>
      <c r="M9" s="12">
        <f>COUNTIF(B9:J9,"△")</f>
        <v>1</v>
      </c>
      <c r="N9" s="12">
        <f>COUNTIF(B9:J9,"●")</f>
        <v>0</v>
      </c>
      <c r="O9" s="20">
        <f>P9-Q9</f>
        <v>1</v>
      </c>
      <c r="P9" s="21">
        <f>B9+E9+H9</f>
        <v>7</v>
      </c>
      <c r="Q9" s="21">
        <f>D9+G9+J9</f>
        <v>6</v>
      </c>
      <c r="R9" s="12">
        <v>1</v>
      </c>
      <c r="V9" s="3"/>
      <c r="X9" s="5"/>
    </row>
    <row r="10" spans="1:24" ht="18" customHeight="1">
      <c r="A10" s="22" t="s">
        <v>20</v>
      </c>
      <c r="B10" s="16">
        <v>3</v>
      </c>
      <c r="C10" s="19" t="s">
        <v>73</v>
      </c>
      <c r="D10" s="18">
        <v>3</v>
      </c>
      <c r="E10" s="23"/>
      <c r="F10" s="24"/>
      <c r="G10" s="25"/>
      <c r="H10" s="26">
        <v>2</v>
      </c>
      <c r="I10" s="26" t="s">
        <v>72</v>
      </c>
      <c r="J10" s="27">
        <v>1</v>
      </c>
      <c r="K10" s="11">
        <f>L10*3+M10*1</f>
        <v>4</v>
      </c>
      <c r="L10" s="12">
        <f>COUNTIF(B10:J10,"○")</f>
        <v>1</v>
      </c>
      <c r="M10" s="12">
        <f>COUNTIF(B10:J10,"△")</f>
        <v>1</v>
      </c>
      <c r="N10" s="12">
        <f>COUNTIF(B10:J10,"●")</f>
        <v>0</v>
      </c>
      <c r="O10" s="20">
        <f>P10-Q10</f>
        <v>1</v>
      </c>
      <c r="P10" s="21">
        <f>B10+E10+H10</f>
        <v>5</v>
      </c>
      <c r="Q10" s="21">
        <f>D10+G10+J10</f>
        <v>4</v>
      </c>
      <c r="R10" s="12">
        <v>2</v>
      </c>
      <c r="X10" s="5"/>
    </row>
    <row r="11" spans="1:24" ht="18" customHeight="1">
      <c r="A11" s="22" t="s">
        <v>21</v>
      </c>
      <c r="B11" s="16">
        <v>3</v>
      </c>
      <c r="C11" s="17" t="s">
        <v>74</v>
      </c>
      <c r="D11" s="18">
        <v>4</v>
      </c>
      <c r="E11" s="28">
        <v>1</v>
      </c>
      <c r="F11" s="17" t="s">
        <v>74</v>
      </c>
      <c r="G11" s="27">
        <v>2</v>
      </c>
      <c r="H11" s="24"/>
      <c r="I11" s="24"/>
      <c r="J11" s="25"/>
      <c r="K11" s="11">
        <f>L11*3+M11*1</f>
        <v>0</v>
      </c>
      <c r="L11" s="12">
        <f>COUNTIF(B11:J11,"○")</f>
        <v>0</v>
      </c>
      <c r="M11" s="12">
        <f>COUNTIF(B11:J11,"△")</f>
        <v>0</v>
      </c>
      <c r="N11" s="12">
        <f>COUNTIF(B11:J11,"●")</f>
        <v>2</v>
      </c>
      <c r="O11" s="20">
        <f>P11-Q11</f>
        <v>-2</v>
      </c>
      <c r="P11" s="21">
        <f>B11+E11+H11</f>
        <v>4</v>
      </c>
      <c r="Q11" s="21">
        <f>D11+G11+J11</f>
        <v>6</v>
      </c>
      <c r="R11" s="12">
        <v>3</v>
      </c>
      <c r="V11" s="3"/>
      <c r="X11" s="5"/>
    </row>
    <row r="12" spans="1:24" ht="18" customHeight="1">
      <c r="A12" s="9"/>
      <c r="B12" s="33"/>
      <c r="C12" s="9"/>
      <c r="D12" s="33"/>
      <c r="E12" s="33"/>
      <c r="F12" s="9"/>
      <c r="G12" s="33"/>
      <c r="H12" s="33"/>
      <c r="I12" s="33"/>
      <c r="J12" s="33"/>
      <c r="K12" s="9"/>
      <c r="L12" s="9"/>
      <c r="M12" s="9"/>
      <c r="N12" s="9"/>
      <c r="O12" s="49" t="s">
        <v>96</v>
      </c>
      <c r="P12" s="50"/>
      <c r="Q12" s="50"/>
      <c r="R12" s="50"/>
      <c r="V12" s="3"/>
      <c r="X12" s="5"/>
    </row>
    <row r="13" spans="1:25" ht="18" customHeight="1">
      <c r="A13" s="31"/>
      <c r="B13" s="32"/>
      <c r="C13" s="9"/>
      <c r="D13" s="33"/>
      <c r="E13" s="33"/>
      <c r="F13" s="9"/>
      <c r="G13" s="33"/>
      <c r="H13" s="33"/>
      <c r="I13" s="33"/>
      <c r="J13" s="33"/>
      <c r="K13" s="9"/>
      <c r="L13" s="9"/>
      <c r="M13" s="9"/>
      <c r="N13" s="9"/>
      <c r="O13" s="29"/>
      <c r="P13" s="34"/>
      <c r="Q13" s="34"/>
      <c r="R13" s="38"/>
      <c r="V13" s="3"/>
      <c r="W13" s="6"/>
      <c r="X13" s="5"/>
      <c r="Y13" s="5"/>
    </row>
    <row r="14" spans="1:25" ht="18" customHeight="1">
      <c r="A14" s="30">
        <v>3</v>
      </c>
      <c r="B14" s="43" t="str">
        <f>A15</f>
        <v>ﾊﾞﾃﾞｨｰSC千葉(C)</v>
      </c>
      <c r="C14" s="44"/>
      <c r="D14" s="45"/>
      <c r="E14" s="46" t="str">
        <f>A16</f>
        <v>大和田FC(B)</v>
      </c>
      <c r="F14" s="47"/>
      <c r="G14" s="48"/>
      <c r="H14" s="46" t="str">
        <f>A17</f>
        <v>向山ｲﾚﾌﾞﾝ(A)</v>
      </c>
      <c r="I14" s="47"/>
      <c r="J14" s="48"/>
      <c r="K14" s="11" t="s">
        <v>2</v>
      </c>
      <c r="L14" s="12" t="s">
        <v>0</v>
      </c>
      <c r="M14" s="12" t="s">
        <v>1</v>
      </c>
      <c r="N14" s="12" t="s">
        <v>7</v>
      </c>
      <c r="O14" s="20" t="s">
        <v>5</v>
      </c>
      <c r="P14" s="12" t="s">
        <v>3</v>
      </c>
      <c r="Q14" s="12" t="s">
        <v>4</v>
      </c>
      <c r="R14" s="12" t="s">
        <v>6</v>
      </c>
      <c r="V14" s="3"/>
      <c r="W14" s="6"/>
      <c r="X14" s="5"/>
      <c r="Y14" s="5"/>
    </row>
    <row r="15" spans="1:25" ht="18" customHeight="1">
      <c r="A15" s="13" t="s">
        <v>61</v>
      </c>
      <c r="B15" s="14"/>
      <c r="C15" s="15"/>
      <c r="D15" s="15"/>
      <c r="E15" s="16">
        <v>0</v>
      </c>
      <c r="F15" s="17" t="s">
        <v>74</v>
      </c>
      <c r="G15" s="18">
        <v>1</v>
      </c>
      <c r="H15" s="19">
        <v>3</v>
      </c>
      <c r="I15" s="19" t="s">
        <v>72</v>
      </c>
      <c r="J15" s="18">
        <v>0</v>
      </c>
      <c r="K15" s="11">
        <f>L15*3+M15*1</f>
        <v>3</v>
      </c>
      <c r="L15" s="12">
        <f>COUNTIF(B15:J15,"○")</f>
        <v>1</v>
      </c>
      <c r="M15" s="12">
        <f>COUNTIF(B15:J15,"△")</f>
        <v>0</v>
      </c>
      <c r="N15" s="12">
        <f>COUNTIF(B15:J15,"●")</f>
        <v>1</v>
      </c>
      <c r="O15" s="20">
        <f>P15-Q15</f>
        <v>2</v>
      </c>
      <c r="P15" s="21">
        <f>B15+E15+H15</f>
        <v>3</v>
      </c>
      <c r="Q15" s="21">
        <f>D15+G15+J15</f>
        <v>1</v>
      </c>
      <c r="R15" s="12">
        <v>2</v>
      </c>
      <c r="V15" s="3"/>
      <c r="W15" s="6"/>
      <c r="X15" s="5"/>
      <c r="Y15" s="5"/>
    </row>
    <row r="16" spans="1:25" ht="18" customHeight="1">
      <c r="A16" s="22" t="s">
        <v>23</v>
      </c>
      <c r="B16" s="16">
        <v>1</v>
      </c>
      <c r="C16" s="19" t="s">
        <v>72</v>
      </c>
      <c r="D16" s="18">
        <v>0</v>
      </c>
      <c r="E16" s="23"/>
      <c r="F16" s="24"/>
      <c r="G16" s="25"/>
      <c r="H16" s="26">
        <v>5</v>
      </c>
      <c r="I16" s="26" t="s">
        <v>72</v>
      </c>
      <c r="J16" s="27">
        <v>0</v>
      </c>
      <c r="K16" s="11">
        <f>L16*3+M16*1</f>
        <v>6</v>
      </c>
      <c r="L16" s="12">
        <f>COUNTIF(B16:J16,"○")</f>
        <v>2</v>
      </c>
      <c r="M16" s="12">
        <f>COUNTIF(B16:J16,"△")</f>
        <v>0</v>
      </c>
      <c r="N16" s="12">
        <f>COUNTIF(B16:J16,"●")</f>
        <v>0</v>
      </c>
      <c r="O16" s="20">
        <f>P16-Q16</f>
        <v>6</v>
      </c>
      <c r="P16" s="21">
        <f>B16+E16+H16</f>
        <v>6</v>
      </c>
      <c r="Q16" s="21">
        <f>D16+G16+J16</f>
        <v>0</v>
      </c>
      <c r="R16" s="12">
        <v>1</v>
      </c>
      <c r="V16" s="3"/>
      <c r="W16" s="6"/>
      <c r="X16" s="5"/>
      <c r="Y16" s="5"/>
    </row>
    <row r="17" spans="1:25" ht="18" customHeight="1">
      <c r="A17" s="22" t="s">
        <v>24</v>
      </c>
      <c r="B17" s="16">
        <v>0</v>
      </c>
      <c r="C17" s="17" t="s">
        <v>74</v>
      </c>
      <c r="D17" s="18">
        <v>3</v>
      </c>
      <c r="E17" s="28">
        <v>0</v>
      </c>
      <c r="F17" s="17" t="s">
        <v>74</v>
      </c>
      <c r="G17" s="27">
        <v>5</v>
      </c>
      <c r="H17" s="24"/>
      <c r="I17" s="24"/>
      <c r="J17" s="25"/>
      <c r="K17" s="11">
        <f>L17*3+M17*1</f>
        <v>0</v>
      </c>
      <c r="L17" s="12">
        <f>COUNTIF(B17:J17,"○")</f>
        <v>0</v>
      </c>
      <c r="M17" s="12">
        <f>COUNTIF(B17:J17,"△")</f>
        <v>0</v>
      </c>
      <c r="N17" s="12">
        <f>COUNTIF(B17:J17,"●")</f>
        <v>2</v>
      </c>
      <c r="O17" s="20">
        <f>P17-Q17</f>
        <v>-8</v>
      </c>
      <c r="P17" s="21">
        <f>B17+E17+H17</f>
        <v>0</v>
      </c>
      <c r="Q17" s="21">
        <f>D17+G17+J17</f>
        <v>8</v>
      </c>
      <c r="R17" s="12">
        <v>3</v>
      </c>
      <c r="V17" s="3"/>
      <c r="W17" s="6"/>
      <c r="X17" s="5"/>
      <c r="Y17" s="5"/>
    </row>
    <row r="18" spans="1:25" ht="18" customHeight="1">
      <c r="A18" s="31"/>
      <c r="B18" s="32"/>
      <c r="C18" s="9"/>
      <c r="D18" s="33"/>
      <c r="E18" s="33"/>
      <c r="F18" s="9"/>
      <c r="G18" s="33"/>
      <c r="H18" s="33"/>
      <c r="I18" s="33"/>
      <c r="J18" s="33"/>
      <c r="K18" s="9"/>
      <c r="L18" s="9"/>
      <c r="M18" s="9"/>
      <c r="N18" s="9"/>
      <c r="O18" s="29"/>
      <c r="P18" s="34"/>
      <c r="Q18" s="34"/>
      <c r="R18" s="35"/>
      <c r="V18" s="3"/>
      <c r="W18" s="6"/>
      <c r="X18" s="5"/>
      <c r="Y18" s="5"/>
    </row>
    <row r="19" spans="1:18" ht="18" customHeight="1">
      <c r="A19" s="31" t="s">
        <v>69</v>
      </c>
      <c r="B19" s="32"/>
      <c r="C19" s="32"/>
      <c r="D19" s="32"/>
      <c r="E19" s="33"/>
      <c r="F19" s="33"/>
      <c r="G19" s="33"/>
      <c r="H19" s="8"/>
      <c r="I19" s="31"/>
      <c r="J19" s="31"/>
      <c r="K19" s="31"/>
      <c r="L19" s="32"/>
      <c r="M19" s="32"/>
      <c r="N19" s="32"/>
      <c r="O19" s="36"/>
      <c r="P19" s="33"/>
      <c r="Q19" s="33"/>
      <c r="R19" s="8"/>
    </row>
    <row r="20" spans="1:18" ht="18" customHeight="1">
      <c r="A20" s="10" t="s">
        <v>8</v>
      </c>
      <c r="B20" s="43" t="str">
        <f>A21</f>
        <v>若松ｴﾙﾌSC</v>
      </c>
      <c r="C20" s="44"/>
      <c r="D20" s="45"/>
      <c r="E20" s="46" t="str">
        <f>A22</f>
        <v>千葉ｻｯｶｰｸﾗﾌﾞ</v>
      </c>
      <c r="F20" s="47"/>
      <c r="G20" s="48"/>
      <c r="H20" s="46" t="str">
        <f>A23</f>
        <v>大和田FC(B)</v>
      </c>
      <c r="I20" s="47"/>
      <c r="J20" s="48"/>
      <c r="K20" s="11" t="s">
        <v>2</v>
      </c>
      <c r="L20" s="12" t="s">
        <v>0</v>
      </c>
      <c r="M20" s="12" t="s">
        <v>1</v>
      </c>
      <c r="N20" s="12" t="s">
        <v>7</v>
      </c>
      <c r="O20" s="20" t="s">
        <v>5</v>
      </c>
      <c r="P20" s="12" t="s">
        <v>3</v>
      </c>
      <c r="Q20" s="12" t="s">
        <v>4</v>
      </c>
      <c r="R20" s="12" t="s">
        <v>6</v>
      </c>
    </row>
    <row r="21" spans="1:18" ht="18" customHeight="1">
      <c r="A21" s="22" t="s">
        <v>18</v>
      </c>
      <c r="B21" s="14"/>
      <c r="C21" s="15"/>
      <c r="D21" s="15"/>
      <c r="E21" s="16">
        <v>1</v>
      </c>
      <c r="F21" s="17" t="s">
        <v>74</v>
      </c>
      <c r="G21" s="18">
        <v>2</v>
      </c>
      <c r="H21" s="19">
        <v>0</v>
      </c>
      <c r="I21" s="19" t="s">
        <v>74</v>
      </c>
      <c r="J21" s="18">
        <v>2</v>
      </c>
      <c r="K21" s="11">
        <f>L21*3+M21*1</f>
        <v>0</v>
      </c>
      <c r="L21" s="12">
        <f>COUNTIF(B21:J21,"○")</f>
        <v>0</v>
      </c>
      <c r="M21" s="12">
        <f>COUNTIF(B21:J21,"△")</f>
        <v>0</v>
      </c>
      <c r="N21" s="12">
        <f>COUNTIF(B21:J21,"●")</f>
        <v>2</v>
      </c>
      <c r="O21" s="20">
        <f>P21-Q21</f>
        <v>-3</v>
      </c>
      <c r="P21" s="21">
        <f>B21+E21+H21</f>
        <v>1</v>
      </c>
      <c r="Q21" s="21">
        <f>D21+G21+J21</f>
        <v>4</v>
      </c>
      <c r="R21" s="12">
        <v>3</v>
      </c>
    </row>
    <row r="22" spans="1:18" ht="18" customHeight="1">
      <c r="A22" s="13" t="s">
        <v>19</v>
      </c>
      <c r="B22" s="16">
        <v>2</v>
      </c>
      <c r="C22" s="19" t="s">
        <v>72</v>
      </c>
      <c r="D22" s="18">
        <v>1</v>
      </c>
      <c r="E22" s="23"/>
      <c r="F22" s="24"/>
      <c r="G22" s="25"/>
      <c r="H22" s="26">
        <v>0</v>
      </c>
      <c r="I22" s="26" t="s">
        <v>74</v>
      </c>
      <c r="J22" s="27">
        <v>2</v>
      </c>
      <c r="K22" s="11">
        <f>L22*3+M22*1</f>
        <v>3</v>
      </c>
      <c r="L22" s="12">
        <f>COUNTIF(B22:J22,"○")</f>
        <v>1</v>
      </c>
      <c r="M22" s="12">
        <f>COUNTIF(B22:J22,"△")</f>
        <v>0</v>
      </c>
      <c r="N22" s="12">
        <f>COUNTIF(B22:J22,"●")</f>
        <v>1</v>
      </c>
      <c r="O22" s="20">
        <f>P22-Q22</f>
        <v>-1</v>
      </c>
      <c r="P22" s="21">
        <f>B22+E22+H22</f>
        <v>2</v>
      </c>
      <c r="Q22" s="21">
        <f>D22+G22+J22</f>
        <v>3</v>
      </c>
      <c r="R22" s="12">
        <v>2</v>
      </c>
    </row>
    <row r="23" spans="1:18" ht="18" customHeight="1">
      <c r="A23" s="22" t="s">
        <v>23</v>
      </c>
      <c r="B23" s="16">
        <v>2</v>
      </c>
      <c r="C23" s="17" t="s">
        <v>72</v>
      </c>
      <c r="D23" s="18">
        <v>0</v>
      </c>
      <c r="E23" s="28">
        <v>2</v>
      </c>
      <c r="F23" s="17" t="s">
        <v>72</v>
      </c>
      <c r="G23" s="27">
        <v>0</v>
      </c>
      <c r="H23" s="24"/>
      <c r="I23" s="24"/>
      <c r="J23" s="25"/>
      <c r="K23" s="11">
        <f>L23*3+M23*1</f>
        <v>6</v>
      </c>
      <c r="L23" s="12">
        <f>COUNTIF(B23:J23,"○")</f>
        <v>2</v>
      </c>
      <c r="M23" s="12">
        <f>COUNTIF(B23:J23,"△")</f>
        <v>0</v>
      </c>
      <c r="N23" s="12">
        <f>COUNTIF(B23:J23,"●")</f>
        <v>0</v>
      </c>
      <c r="O23" s="20">
        <f>P23-Q23</f>
        <v>4</v>
      </c>
      <c r="P23" s="21">
        <f>B23+E23+H23</f>
        <v>4</v>
      </c>
      <c r="Q23" s="21">
        <f>D23+G23+J23</f>
        <v>0</v>
      </c>
      <c r="R23" s="12">
        <v>1</v>
      </c>
    </row>
    <row r="24" spans="1:18" ht="18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29"/>
      <c r="P24" s="9"/>
      <c r="Q24" s="9"/>
      <c r="R24" s="17"/>
    </row>
    <row r="25" spans="1:18" ht="18" customHeight="1">
      <c r="A25" s="10" t="s">
        <v>9</v>
      </c>
      <c r="B25" s="43" t="str">
        <f>A26</f>
        <v>FC MIYAMA EAST</v>
      </c>
      <c r="C25" s="44"/>
      <c r="D25" s="45"/>
      <c r="E25" s="46" t="str">
        <f>A27</f>
        <v>谷津SC(A)</v>
      </c>
      <c r="F25" s="47"/>
      <c r="G25" s="48"/>
      <c r="H25" s="46" t="str">
        <f>A28</f>
        <v>ﾊﾞﾃﾞｨｰSC千葉(C)</v>
      </c>
      <c r="I25" s="47"/>
      <c r="J25" s="48"/>
      <c r="K25" s="11" t="s">
        <v>2</v>
      </c>
      <c r="L25" s="12" t="s">
        <v>0</v>
      </c>
      <c r="M25" s="12" t="s">
        <v>1</v>
      </c>
      <c r="N25" s="12" t="s">
        <v>7</v>
      </c>
      <c r="O25" s="20" t="s">
        <v>5</v>
      </c>
      <c r="P25" s="12" t="s">
        <v>3</v>
      </c>
      <c r="Q25" s="12" t="s">
        <v>4</v>
      </c>
      <c r="R25" s="12" t="s">
        <v>6</v>
      </c>
    </row>
    <row r="26" spans="1:18" ht="18" customHeight="1">
      <c r="A26" s="22" t="s">
        <v>71</v>
      </c>
      <c r="B26" s="14"/>
      <c r="C26" s="15"/>
      <c r="D26" s="15"/>
      <c r="E26" s="16">
        <v>1</v>
      </c>
      <c r="F26" s="17" t="s">
        <v>74</v>
      </c>
      <c r="G26" s="18">
        <v>3</v>
      </c>
      <c r="H26" s="19">
        <v>1</v>
      </c>
      <c r="I26" s="19" t="s">
        <v>73</v>
      </c>
      <c r="J26" s="18">
        <v>1</v>
      </c>
      <c r="K26" s="11">
        <f>L26*3+M26*1</f>
        <v>1</v>
      </c>
      <c r="L26" s="12">
        <f>COUNTIF(B26:J26,"○")</f>
        <v>0</v>
      </c>
      <c r="M26" s="12">
        <f>COUNTIF(B26:J26,"△")</f>
        <v>1</v>
      </c>
      <c r="N26" s="12">
        <f>COUNTIF(B26:J26,"●")</f>
        <v>1</v>
      </c>
      <c r="O26" s="20">
        <f>P26-Q26</f>
        <v>-2</v>
      </c>
      <c r="P26" s="21">
        <f>B26+E26+H26</f>
        <v>2</v>
      </c>
      <c r="Q26" s="21">
        <f>D26+G26+J26</f>
        <v>4</v>
      </c>
      <c r="R26" s="12">
        <v>3</v>
      </c>
    </row>
    <row r="27" spans="1:18" ht="18" customHeight="1">
      <c r="A27" s="22" t="s">
        <v>20</v>
      </c>
      <c r="B27" s="16">
        <v>3</v>
      </c>
      <c r="C27" s="19" t="s">
        <v>72</v>
      </c>
      <c r="D27" s="18">
        <v>1</v>
      </c>
      <c r="E27" s="23"/>
      <c r="F27" s="24"/>
      <c r="G27" s="25"/>
      <c r="H27" s="26">
        <v>0</v>
      </c>
      <c r="I27" s="26" t="s">
        <v>74</v>
      </c>
      <c r="J27" s="27">
        <v>2</v>
      </c>
      <c r="K27" s="11">
        <f>L27*3+M27*1</f>
        <v>3</v>
      </c>
      <c r="L27" s="12">
        <f>COUNTIF(B27:J27,"○")</f>
        <v>1</v>
      </c>
      <c r="M27" s="12">
        <f>COUNTIF(B27:J27,"△")</f>
        <v>0</v>
      </c>
      <c r="N27" s="12">
        <f>COUNTIF(B27:J27,"●")</f>
        <v>1</v>
      </c>
      <c r="O27" s="20">
        <f>P27-Q27</f>
        <v>0</v>
      </c>
      <c r="P27" s="21">
        <f>B27+E27+H27</f>
        <v>3</v>
      </c>
      <c r="Q27" s="21">
        <f>D27+G27+J27</f>
        <v>3</v>
      </c>
      <c r="R27" s="12">
        <v>2</v>
      </c>
    </row>
    <row r="28" spans="1:18" ht="18" customHeight="1">
      <c r="A28" s="13" t="s">
        <v>61</v>
      </c>
      <c r="B28" s="16">
        <v>1</v>
      </c>
      <c r="C28" s="17" t="s">
        <v>73</v>
      </c>
      <c r="D28" s="18">
        <v>1</v>
      </c>
      <c r="E28" s="28">
        <v>2</v>
      </c>
      <c r="F28" s="17" t="s">
        <v>72</v>
      </c>
      <c r="G28" s="27">
        <v>0</v>
      </c>
      <c r="H28" s="24"/>
      <c r="I28" s="24"/>
      <c r="J28" s="25"/>
      <c r="K28" s="11">
        <f>L28*3+M28*1</f>
        <v>4</v>
      </c>
      <c r="L28" s="12">
        <f>COUNTIF(B28:J28,"○")</f>
        <v>1</v>
      </c>
      <c r="M28" s="12">
        <f>COUNTIF(B28:J28,"△")</f>
        <v>1</v>
      </c>
      <c r="N28" s="12">
        <f>COUNTIF(B28:J28,"●")</f>
        <v>0</v>
      </c>
      <c r="O28" s="20">
        <f>P28-Q28</f>
        <v>2</v>
      </c>
      <c r="P28" s="21">
        <f>B28+E28+H28</f>
        <v>3</v>
      </c>
      <c r="Q28" s="21">
        <f>D28+G28+J28</f>
        <v>1</v>
      </c>
      <c r="R28" s="12">
        <v>1</v>
      </c>
    </row>
    <row r="29" spans="1:18" ht="18" customHeight="1">
      <c r="A29" s="31"/>
      <c r="B29" s="32"/>
      <c r="C29" s="9"/>
      <c r="D29" s="33"/>
      <c r="E29" s="33"/>
      <c r="F29" s="9"/>
      <c r="G29" s="33"/>
      <c r="H29" s="33"/>
      <c r="I29" s="33"/>
      <c r="J29" s="33"/>
      <c r="K29" s="9"/>
      <c r="L29" s="9"/>
      <c r="M29" s="9"/>
      <c r="N29" s="9"/>
      <c r="O29" s="29"/>
      <c r="P29" s="34"/>
      <c r="Q29" s="34"/>
      <c r="R29" s="37"/>
    </row>
    <row r="30" spans="1:18" ht="18" customHeight="1">
      <c r="A30" s="10" t="s">
        <v>10</v>
      </c>
      <c r="B30" s="43" t="str">
        <f>A31</f>
        <v>藤崎SC(A)</v>
      </c>
      <c r="C30" s="44"/>
      <c r="D30" s="45"/>
      <c r="E30" s="46" t="str">
        <f>A32</f>
        <v>実籾ﾏﾘﾝｽﾀｰｽﾞ</v>
      </c>
      <c r="F30" s="47"/>
      <c r="G30" s="48"/>
      <c r="H30" s="46" t="str">
        <f>A33</f>
        <v>向山ｲﾚﾌﾞﾝ(A)</v>
      </c>
      <c r="I30" s="47"/>
      <c r="J30" s="48"/>
      <c r="K30" s="11" t="s">
        <v>2</v>
      </c>
      <c r="L30" s="12" t="s">
        <v>0</v>
      </c>
      <c r="M30" s="12" t="s">
        <v>1</v>
      </c>
      <c r="N30" s="12" t="s">
        <v>7</v>
      </c>
      <c r="O30" s="20" t="s">
        <v>5</v>
      </c>
      <c r="P30" s="12" t="s">
        <v>3</v>
      </c>
      <c r="Q30" s="12" t="s">
        <v>4</v>
      </c>
      <c r="R30" s="12" t="s">
        <v>6</v>
      </c>
    </row>
    <row r="31" spans="1:18" ht="18" customHeight="1">
      <c r="A31" s="13" t="s">
        <v>17</v>
      </c>
      <c r="B31" s="14"/>
      <c r="C31" s="15"/>
      <c r="D31" s="15"/>
      <c r="E31" s="16">
        <v>1</v>
      </c>
      <c r="F31" s="17" t="s">
        <v>73</v>
      </c>
      <c r="G31" s="18">
        <v>1</v>
      </c>
      <c r="H31" s="19">
        <v>2</v>
      </c>
      <c r="I31" s="19" t="s">
        <v>72</v>
      </c>
      <c r="J31" s="18">
        <v>0</v>
      </c>
      <c r="K31" s="11">
        <f>L31*3+M31*1</f>
        <v>4</v>
      </c>
      <c r="L31" s="12">
        <f>COUNTIF(B31:J31,"○")</f>
        <v>1</v>
      </c>
      <c r="M31" s="12">
        <f>COUNTIF(B31:J31,"△")</f>
        <v>1</v>
      </c>
      <c r="N31" s="12">
        <f>COUNTIF(B31:J31,"●")</f>
        <v>0</v>
      </c>
      <c r="O31" s="20">
        <f>P31-Q31</f>
        <v>2</v>
      </c>
      <c r="P31" s="21">
        <f>B31+E31+H31</f>
        <v>3</v>
      </c>
      <c r="Q31" s="21">
        <f>D31+G31+J31</f>
        <v>1</v>
      </c>
      <c r="R31" s="12">
        <v>1</v>
      </c>
    </row>
    <row r="32" spans="1:18" ht="18" customHeight="1">
      <c r="A32" s="22" t="s">
        <v>21</v>
      </c>
      <c r="B32" s="16">
        <v>1</v>
      </c>
      <c r="C32" s="19" t="s">
        <v>73</v>
      </c>
      <c r="D32" s="18">
        <v>1</v>
      </c>
      <c r="E32" s="23"/>
      <c r="F32" s="24"/>
      <c r="G32" s="25"/>
      <c r="H32" s="26">
        <v>1</v>
      </c>
      <c r="I32" s="26" t="s">
        <v>72</v>
      </c>
      <c r="J32" s="27">
        <v>0</v>
      </c>
      <c r="K32" s="11">
        <f>L32*3+M32*1</f>
        <v>4</v>
      </c>
      <c r="L32" s="12">
        <f>COUNTIF(B32:J32,"○")</f>
        <v>1</v>
      </c>
      <c r="M32" s="12">
        <f>COUNTIF(B32:J32,"△")</f>
        <v>1</v>
      </c>
      <c r="N32" s="12">
        <f>COUNTIF(B32:J32,"●")</f>
        <v>0</v>
      </c>
      <c r="O32" s="20">
        <f>P32-Q32</f>
        <v>1</v>
      </c>
      <c r="P32" s="21">
        <f>B32+E32+H32</f>
        <v>2</v>
      </c>
      <c r="Q32" s="21">
        <f>D32+G32+J32</f>
        <v>1</v>
      </c>
      <c r="R32" s="12">
        <v>2</v>
      </c>
    </row>
    <row r="33" spans="1:18" ht="18" customHeight="1">
      <c r="A33" s="22" t="s">
        <v>24</v>
      </c>
      <c r="B33" s="16">
        <v>0</v>
      </c>
      <c r="C33" s="17" t="s">
        <v>74</v>
      </c>
      <c r="D33" s="18">
        <v>2</v>
      </c>
      <c r="E33" s="28">
        <v>0</v>
      </c>
      <c r="F33" s="17" t="s">
        <v>74</v>
      </c>
      <c r="G33" s="27">
        <v>1</v>
      </c>
      <c r="H33" s="24"/>
      <c r="I33" s="24"/>
      <c r="J33" s="25"/>
      <c r="K33" s="11">
        <f>L33*3+M33*1</f>
        <v>0</v>
      </c>
      <c r="L33" s="12">
        <f>COUNTIF(B33:J33,"○")</f>
        <v>0</v>
      </c>
      <c r="M33" s="12">
        <f>COUNTIF(B33:J33,"△")</f>
        <v>0</v>
      </c>
      <c r="N33" s="12">
        <f>COUNTIF(B33:J33,"●")</f>
        <v>2</v>
      </c>
      <c r="O33" s="20">
        <f>P33-Q33</f>
        <v>-3</v>
      </c>
      <c r="P33" s="21">
        <f>B33+E33+H33</f>
        <v>0</v>
      </c>
      <c r="Q33" s="21">
        <f>D33+G33+J33</f>
        <v>3</v>
      </c>
      <c r="R33" s="12">
        <v>3</v>
      </c>
    </row>
  </sheetData>
  <sheetProtection/>
  <mergeCells count="24">
    <mergeCell ref="O12:R12"/>
    <mergeCell ref="B14:D14"/>
    <mergeCell ref="E14:G14"/>
    <mergeCell ref="H14:J14"/>
    <mergeCell ref="B30:D30"/>
    <mergeCell ref="E30:G30"/>
    <mergeCell ref="H30:J30"/>
    <mergeCell ref="B20:D20"/>
    <mergeCell ref="E20:G20"/>
    <mergeCell ref="H20:J20"/>
    <mergeCell ref="B25:D25"/>
    <mergeCell ref="E25:G25"/>
    <mergeCell ref="H25:J25"/>
    <mergeCell ref="B3:D3"/>
    <mergeCell ref="E3:G3"/>
    <mergeCell ref="H3:J3"/>
    <mergeCell ref="B8:D8"/>
    <mergeCell ref="E8:G8"/>
    <mergeCell ref="H8:J8"/>
    <mergeCell ref="A1:D1"/>
    <mergeCell ref="N1:R1"/>
    <mergeCell ref="B2:D2"/>
    <mergeCell ref="E2:G2"/>
    <mergeCell ref="O2:R2"/>
  </mergeCells>
  <printOptions/>
  <pageMargins left="0.7874015748031497" right="0.3937007874015748" top="1.46" bottom="0.5905511811023623" header="0.91" footer="0.3937007874015748"/>
  <pageSetup horizontalDpi="300" verticalDpi="300" orientation="portrait" paperSize="9" r:id="rId1"/>
  <headerFooter alignWithMargins="0">
    <oddHeader>&amp;C&amp;"ＭＳ Ｐゴシック,太字 斜体"&amp;16 2013　ラリー杯　2年生大会　結果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view="pageLayout" workbookViewId="0" topLeftCell="A1">
      <selection activeCell="A1" sqref="A1:D1"/>
    </sheetView>
  </sheetViews>
  <sheetFormatPr defaultColWidth="10.625" defaultRowHeight="18" customHeight="1"/>
  <cols>
    <col min="1" max="1" width="12.625" style="2" customWidth="1"/>
    <col min="2" max="18" width="4.625" style="2" customWidth="1"/>
    <col min="19" max="21" width="3.625" style="2" customWidth="1"/>
    <col min="22" max="22" width="5.625" style="2" customWidth="1"/>
    <col min="23" max="23" width="9.625" style="2" customWidth="1"/>
    <col min="24" max="24" width="3.625" style="2" customWidth="1"/>
    <col min="25" max="25" width="9.625" style="2" customWidth="1"/>
    <col min="26" max="16384" width="10.625" style="2" customWidth="1"/>
  </cols>
  <sheetData>
    <row r="1" spans="1:18" ht="18" customHeight="1">
      <c r="A1" s="39" t="s">
        <v>12</v>
      </c>
      <c r="B1" s="39"/>
      <c r="C1" s="39"/>
      <c r="D1" s="39"/>
      <c r="K1" s="7"/>
      <c r="N1" s="40"/>
      <c r="O1" s="40"/>
      <c r="P1" s="40"/>
      <c r="Q1" s="40"/>
      <c r="R1" s="40"/>
    </row>
    <row r="2" spans="1:18" ht="18" customHeight="1">
      <c r="A2" s="8" t="s">
        <v>68</v>
      </c>
      <c r="B2" s="41"/>
      <c r="C2" s="41"/>
      <c r="D2" s="41"/>
      <c r="E2" s="41"/>
      <c r="F2" s="41"/>
      <c r="G2" s="41"/>
      <c r="H2" s="9"/>
      <c r="I2" s="9"/>
      <c r="J2" s="9"/>
      <c r="K2" s="8"/>
      <c r="L2" s="8"/>
      <c r="M2" s="8"/>
      <c r="N2" s="8"/>
      <c r="O2" s="42">
        <v>41566</v>
      </c>
      <c r="P2" s="42"/>
      <c r="Q2" s="42"/>
      <c r="R2" s="42"/>
    </row>
    <row r="3" spans="1:25" ht="18" customHeight="1">
      <c r="A3" s="10">
        <v>1</v>
      </c>
      <c r="B3" s="43" t="str">
        <f>A4</f>
        <v>ﾊﾞﾃﾞｨｰSC千葉(A)</v>
      </c>
      <c r="C3" s="44"/>
      <c r="D3" s="45"/>
      <c r="E3" s="46" t="str">
        <f>A5</f>
        <v>鷺沼FC(B)</v>
      </c>
      <c r="F3" s="47"/>
      <c r="G3" s="48"/>
      <c r="H3" s="46" t="str">
        <f>A6</f>
        <v>鎌ヶ谷蹴球会</v>
      </c>
      <c r="I3" s="47"/>
      <c r="J3" s="48"/>
      <c r="K3" s="11" t="s">
        <v>2</v>
      </c>
      <c r="L3" s="12" t="s">
        <v>0</v>
      </c>
      <c r="M3" s="12" t="s">
        <v>1</v>
      </c>
      <c r="N3" s="12" t="s">
        <v>7</v>
      </c>
      <c r="O3" s="12" t="s">
        <v>5</v>
      </c>
      <c r="P3" s="12" t="s">
        <v>3</v>
      </c>
      <c r="Q3" s="12" t="s">
        <v>4</v>
      </c>
      <c r="R3" s="12" t="s">
        <v>6</v>
      </c>
      <c r="S3" s="1"/>
      <c r="T3" s="1"/>
      <c r="V3" s="3"/>
      <c r="W3" s="4"/>
      <c r="X3" s="5"/>
      <c r="Y3" s="5"/>
    </row>
    <row r="4" spans="1:25" ht="18" customHeight="1">
      <c r="A4" s="13" t="s">
        <v>22</v>
      </c>
      <c r="B4" s="14"/>
      <c r="C4" s="15"/>
      <c r="D4" s="15"/>
      <c r="E4" s="16">
        <v>2</v>
      </c>
      <c r="F4" s="17" t="s">
        <v>72</v>
      </c>
      <c r="G4" s="18">
        <v>0</v>
      </c>
      <c r="H4" s="19">
        <v>0</v>
      </c>
      <c r="I4" s="19" t="s">
        <v>73</v>
      </c>
      <c r="J4" s="18">
        <v>0</v>
      </c>
      <c r="K4" s="11">
        <f>L4*3+M4*1</f>
        <v>4</v>
      </c>
      <c r="L4" s="12">
        <f>COUNTIF(B4:J4,"○")</f>
        <v>1</v>
      </c>
      <c r="M4" s="12">
        <f>COUNTIF(B4:J4,"△")</f>
        <v>1</v>
      </c>
      <c r="N4" s="12">
        <f>COUNTIF(B4:J4,"●")</f>
        <v>0</v>
      </c>
      <c r="O4" s="20">
        <f>P4-Q4</f>
        <v>2</v>
      </c>
      <c r="P4" s="21">
        <f>B4+E4+H4</f>
        <v>2</v>
      </c>
      <c r="Q4" s="21">
        <f>D4+G4+J4</f>
        <v>0</v>
      </c>
      <c r="R4" s="12">
        <v>2</v>
      </c>
      <c r="S4" s="1"/>
      <c r="T4" s="1"/>
      <c r="V4" s="3"/>
      <c r="W4" s="4"/>
      <c r="X4" s="5"/>
      <c r="Y4" s="1"/>
    </row>
    <row r="5" spans="1:25" ht="18" customHeight="1">
      <c r="A5" s="22" t="s">
        <v>25</v>
      </c>
      <c r="B5" s="16">
        <v>0</v>
      </c>
      <c r="C5" s="19" t="s">
        <v>74</v>
      </c>
      <c r="D5" s="18">
        <v>2</v>
      </c>
      <c r="E5" s="23"/>
      <c r="F5" s="24"/>
      <c r="G5" s="25"/>
      <c r="H5" s="26">
        <v>0</v>
      </c>
      <c r="I5" s="26" t="s">
        <v>74</v>
      </c>
      <c r="J5" s="27">
        <v>3</v>
      </c>
      <c r="K5" s="11">
        <f>L5*3+M5*1</f>
        <v>0</v>
      </c>
      <c r="L5" s="12">
        <f>COUNTIF(B5:J5,"○")</f>
        <v>0</v>
      </c>
      <c r="M5" s="12">
        <f>COUNTIF(B5:J5,"△")</f>
        <v>0</v>
      </c>
      <c r="N5" s="12">
        <f>COUNTIF(B5:J5,"●")</f>
        <v>2</v>
      </c>
      <c r="O5" s="20">
        <f>P5-Q5</f>
        <v>-5</v>
      </c>
      <c r="P5" s="21">
        <f>B5+E5+H5</f>
        <v>0</v>
      </c>
      <c r="Q5" s="21">
        <f>D5+G5+J5</f>
        <v>5</v>
      </c>
      <c r="R5" s="12">
        <v>3</v>
      </c>
      <c r="S5" s="1"/>
      <c r="T5" s="1"/>
      <c r="V5" s="3"/>
      <c r="W5" s="4"/>
      <c r="X5" s="5"/>
      <c r="Y5" s="5"/>
    </row>
    <row r="6" spans="1:25" ht="18" customHeight="1">
      <c r="A6" s="22" t="s">
        <v>26</v>
      </c>
      <c r="B6" s="16">
        <v>0</v>
      </c>
      <c r="C6" s="17" t="s">
        <v>73</v>
      </c>
      <c r="D6" s="18">
        <v>0</v>
      </c>
      <c r="E6" s="28">
        <v>3</v>
      </c>
      <c r="F6" s="17" t="s">
        <v>72</v>
      </c>
      <c r="G6" s="27">
        <v>0</v>
      </c>
      <c r="H6" s="24"/>
      <c r="I6" s="24"/>
      <c r="J6" s="25"/>
      <c r="K6" s="11">
        <f>L6*3+M6*1</f>
        <v>4</v>
      </c>
      <c r="L6" s="12">
        <f>COUNTIF(B6:J6,"○")</f>
        <v>1</v>
      </c>
      <c r="M6" s="12">
        <f>COUNTIF(B6:J6,"△")</f>
        <v>1</v>
      </c>
      <c r="N6" s="12">
        <f>COUNTIF(B6:J6,"●")</f>
        <v>0</v>
      </c>
      <c r="O6" s="20">
        <f>P6-Q6</f>
        <v>3</v>
      </c>
      <c r="P6" s="21">
        <f>B6+E6+H6</f>
        <v>3</v>
      </c>
      <c r="Q6" s="21">
        <f>D6+G6+J6</f>
        <v>0</v>
      </c>
      <c r="R6" s="12">
        <v>1</v>
      </c>
      <c r="S6" s="1"/>
      <c r="T6" s="1"/>
      <c r="U6" s="1"/>
      <c r="V6" s="3"/>
      <c r="W6" s="4"/>
      <c r="X6" s="5"/>
      <c r="Y6" s="1"/>
    </row>
    <row r="7" spans="1:24" ht="18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9"/>
      <c r="P7" s="9"/>
      <c r="Q7" s="9"/>
      <c r="R7" s="17"/>
      <c r="V7" s="3"/>
      <c r="W7" s="6"/>
      <c r="X7" s="5"/>
    </row>
    <row r="8" spans="1:25" ht="18" customHeight="1">
      <c r="A8" s="30">
        <v>2</v>
      </c>
      <c r="B8" s="43" t="str">
        <f>A9</f>
        <v>藤崎SC(B)</v>
      </c>
      <c r="C8" s="44"/>
      <c r="D8" s="45"/>
      <c r="E8" s="46" t="str">
        <f>A10</f>
        <v>大和田FC(C)</v>
      </c>
      <c r="F8" s="47"/>
      <c r="G8" s="48"/>
      <c r="H8" s="46" t="str">
        <f>A11</f>
        <v>向山ｲﾚﾌﾞﾝ(B)</v>
      </c>
      <c r="I8" s="47"/>
      <c r="J8" s="48"/>
      <c r="K8" s="11" t="s">
        <v>2</v>
      </c>
      <c r="L8" s="12" t="s">
        <v>0</v>
      </c>
      <c r="M8" s="12" t="s">
        <v>1</v>
      </c>
      <c r="N8" s="12" t="s">
        <v>7</v>
      </c>
      <c r="O8" s="20" t="s">
        <v>5</v>
      </c>
      <c r="P8" s="12" t="s">
        <v>3</v>
      </c>
      <c r="Q8" s="12" t="s">
        <v>4</v>
      </c>
      <c r="R8" s="12" t="s">
        <v>6</v>
      </c>
      <c r="V8" s="3"/>
      <c r="X8" s="5"/>
      <c r="Y8" s="1"/>
    </row>
    <row r="9" spans="1:23" ht="18" customHeight="1">
      <c r="A9" s="13" t="s">
        <v>27</v>
      </c>
      <c r="B9" s="14"/>
      <c r="C9" s="15"/>
      <c r="D9" s="15"/>
      <c r="E9" s="16">
        <v>0</v>
      </c>
      <c r="F9" s="17" t="s">
        <v>74</v>
      </c>
      <c r="G9" s="18">
        <v>3</v>
      </c>
      <c r="H9" s="19">
        <v>0</v>
      </c>
      <c r="I9" s="19" t="s">
        <v>74</v>
      </c>
      <c r="J9" s="18">
        <v>1</v>
      </c>
      <c r="K9" s="11">
        <f>L9*3+M9*1</f>
        <v>0</v>
      </c>
      <c r="L9" s="12">
        <f>COUNTIF(B9:J9,"○")</f>
        <v>0</v>
      </c>
      <c r="M9" s="12">
        <f>COUNTIF(B9:J9,"△")</f>
        <v>0</v>
      </c>
      <c r="N9" s="12">
        <f>COUNTIF(B9:J9,"●")</f>
        <v>2</v>
      </c>
      <c r="O9" s="20">
        <f>P9-Q9</f>
        <v>-4</v>
      </c>
      <c r="P9" s="21">
        <f>B9+E9+H9</f>
        <v>0</v>
      </c>
      <c r="Q9" s="21">
        <f>D9+G9+J9</f>
        <v>4</v>
      </c>
      <c r="R9" s="12">
        <v>3</v>
      </c>
      <c r="U9" s="3"/>
      <c r="W9" s="5"/>
    </row>
    <row r="10" spans="1:24" ht="18" customHeight="1">
      <c r="A10" s="22" t="s">
        <v>67</v>
      </c>
      <c r="B10" s="16">
        <v>3</v>
      </c>
      <c r="C10" s="19" t="s">
        <v>72</v>
      </c>
      <c r="D10" s="18">
        <v>0</v>
      </c>
      <c r="E10" s="23"/>
      <c r="F10" s="24"/>
      <c r="G10" s="25"/>
      <c r="H10" s="26">
        <v>2</v>
      </c>
      <c r="I10" s="26" t="s">
        <v>72</v>
      </c>
      <c r="J10" s="27">
        <v>0</v>
      </c>
      <c r="K10" s="11">
        <f>L10*3+M10*1</f>
        <v>6</v>
      </c>
      <c r="L10" s="12">
        <f>COUNTIF(B10:J10,"○")</f>
        <v>2</v>
      </c>
      <c r="M10" s="12">
        <f>COUNTIF(B10:J10,"△")</f>
        <v>0</v>
      </c>
      <c r="N10" s="12">
        <f>COUNTIF(B10:J10,"●")</f>
        <v>0</v>
      </c>
      <c r="O10" s="20">
        <f>P10-Q10</f>
        <v>5</v>
      </c>
      <c r="P10" s="21">
        <f>B10+E10+H10</f>
        <v>5</v>
      </c>
      <c r="Q10" s="21">
        <f>D10+G10+J10</f>
        <v>0</v>
      </c>
      <c r="R10" s="12">
        <v>1</v>
      </c>
      <c r="X10" s="5"/>
    </row>
    <row r="11" spans="1:24" ht="18" customHeight="1">
      <c r="A11" s="22" t="s">
        <v>28</v>
      </c>
      <c r="B11" s="16">
        <v>1</v>
      </c>
      <c r="C11" s="17" t="s">
        <v>72</v>
      </c>
      <c r="D11" s="18">
        <v>0</v>
      </c>
      <c r="E11" s="28">
        <v>0</v>
      </c>
      <c r="F11" s="17" t="s">
        <v>74</v>
      </c>
      <c r="G11" s="27">
        <v>2</v>
      </c>
      <c r="H11" s="24"/>
      <c r="I11" s="24"/>
      <c r="J11" s="25"/>
      <c r="K11" s="11">
        <f>L11*3+M11*1</f>
        <v>3</v>
      </c>
      <c r="L11" s="12">
        <f>COUNTIF(B11:J11,"○")</f>
        <v>1</v>
      </c>
      <c r="M11" s="12">
        <f>COUNTIF(B11:J11,"△")</f>
        <v>0</v>
      </c>
      <c r="N11" s="12">
        <f>COUNTIF(B11:J11,"●")</f>
        <v>1</v>
      </c>
      <c r="O11" s="20">
        <f>P11-Q11</f>
        <v>-1</v>
      </c>
      <c r="P11" s="21">
        <f>B11+E11+H11</f>
        <v>1</v>
      </c>
      <c r="Q11" s="21">
        <f>D11+G11+J11</f>
        <v>2</v>
      </c>
      <c r="R11" s="12">
        <v>2</v>
      </c>
      <c r="V11" s="3"/>
      <c r="X11" s="5"/>
    </row>
    <row r="12" spans="1:25" ht="18" customHeight="1">
      <c r="A12" s="31"/>
      <c r="B12" s="32"/>
      <c r="C12" s="9"/>
      <c r="D12" s="33"/>
      <c r="E12" s="33"/>
      <c r="F12" s="9"/>
      <c r="G12" s="33"/>
      <c r="H12" s="33"/>
      <c r="I12" s="33"/>
      <c r="J12" s="33"/>
      <c r="K12" s="9"/>
      <c r="L12" s="9"/>
      <c r="M12" s="9"/>
      <c r="N12" s="9"/>
      <c r="O12" s="29"/>
      <c r="P12" s="34"/>
      <c r="Q12" s="34"/>
      <c r="R12" s="37"/>
      <c r="V12" s="3"/>
      <c r="W12" s="6"/>
      <c r="X12" s="5"/>
      <c r="Y12" s="5"/>
    </row>
    <row r="13" spans="1:25" ht="18" customHeight="1">
      <c r="A13" s="30">
        <v>3</v>
      </c>
      <c r="B13" s="43" t="str">
        <f>A14</f>
        <v>東習志野FC(A)</v>
      </c>
      <c r="C13" s="44"/>
      <c r="D13" s="45"/>
      <c r="E13" s="46" t="str">
        <f>A15</f>
        <v>小倉FC</v>
      </c>
      <c r="F13" s="47"/>
      <c r="G13" s="48"/>
      <c r="H13" s="46" t="str">
        <f>A16</f>
        <v>谷津SC(B)</v>
      </c>
      <c r="I13" s="47"/>
      <c r="J13" s="48"/>
      <c r="K13" s="11" t="s">
        <v>2</v>
      </c>
      <c r="L13" s="12" t="s">
        <v>0</v>
      </c>
      <c r="M13" s="12" t="s">
        <v>1</v>
      </c>
      <c r="N13" s="12" t="s">
        <v>7</v>
      </c>
      <c r="O13" s="20" t="s">
        <v>5</v>
      </c>
      <c r="P13" s="12" t="s">
        <v>3</v>
      </c>
      <c r="Q13" s="12" t="s">
        <v>4</v>
      </c>
      <c r="R13" s="12" t="s">
        <v>6</v>
      </c>
      <c r="V13" s="3"/>
      <c r="W13" s="6"/>
      <c r="X13" s="5"/>
      <c r="Y13" s="5"/>
    </row>
    <row r="14" spans="1:25" ht="18" customHeight="1">
      <c r="A14" s="13" t="s">
        <v>29</v>
      </c>
      <c r="B14" s="14"/>
      <c r="C14" s="15"/>
      <c r="D14" s="15"/>
      <c r="E14" s="16">
        <v>0</v>
      </c>
      <c r="F14" s="17" t="s">
        <v>74</v>
      </c>
      <c r="G14" s="18">
        <v>2</v>
      </c>
      <c r="H14" s="19">
        <v>6</v>
      </c>
      <c r="I14" s="19" t="s">
        <v>72</v>
      </c>
      <c r="J14" s="18">
        <v>1</v>
      </c>
      <c r="K14" s="11">
        <f>L14*3+M14*1</f>
        <v>3</v>
      </c>
      <c r="L14" s="12">
        <f>COUNTIF(B14:J14,"○")</f>
        <v>1</v>
      </c>
      <c r="M14" s="12">
        <f>COUNTIF(B14:J14,"△")</f>
        <v>0</v>
      </c>
      <c r="N14" s="12">
        <f>COUNTIF(B14:J14,"●")</f>
        <v>1</v>
      </c>
      <c r="O14" s="20">
        <f>P14-Q14</f>
        <v>3</v>
      </c>
      <c r="P14" s="21">
        <f>B14+E14+H14</f>
        <v>6</v>
      </c>
      <c r="Q14" s="21">
        <f>D14+G14+J14</f>
        <v>3</v>
      </c>
      <c r="R14" s="12">
        <v>2</v>
      </c>
      <c r="V14" s="3"/>
      <c r="W14" s="6"/>
      <c r="X14" s="5"/>
      <c r="Y14" s="5"/>
    </row>
    <row r="15" spans="1:25" ht="18" customHeight="1">
      <c r="A15" s="22" t="s">
        <v>30</v>
      </c>
      <c r="B15" s="16">
        <v>2</v>
      </c>
      <c r="C15" s="19" t="s">
        <v>72</v>
      </c>
      <c r="D15" s="18">
        <v>0</v>
      </c>
      <c r="E15" s="23"/>
      <c r="F15" s="24"/>
      <c r="G15" s="25"/>
      <c r="H15" s="26">
        <v>2</v>
      </c>
      <c r="I15" s="26" t="s">
        <v>72</v>
      </c>
      <c r="J15" s="27">
        <v>0</v>
      </c>
      <c r="K15" s="11">
        <f>L15*3+M15*1</f>
        <v>6</v>
      </c>
      <c r="L15" s="12">
        <f>COUNTIF(B15:J15,"○")</f>
        <v>2</v>
      </c>
      <c r="M15" s="12">
        <f>COUNTIF(B15:J15,"△")</f>
        <v>0</v>
      </c>
      <c r="N15" s="12">
        <f>COUNTIF(B15:J15,"●")</f>
        <v>0</v>
      </c>
      <c r="O15" s="20">
        <f>P15-Q15</f>
        <v>4</v>
      </c>
      <c r="P15" s="21">
        <f>B15+E15+H15</f>
        <v>4</v>
      </c>
      <c r="Q15" s="21">
        <f>D15+G15+J15</f>
        <v>0</v>
      </c>
      <c r="R15" s="12">
        <v>1</v>
      </c>
      <c r="V15" s="3"/>
      <c r="W15" s="6"/>
      <c r="X15" s="5"/>
      <c r="Y15" s="5"/>
    </row>
    <row r="16" spans="1:25" ht="18" customHeight="1">
      <c r="A16" s="22" t="s">
        <v>31</v>
      </c>
      <c r="B16" s="16">
        <v>1</v>
      </c>
      <c r="C16" s="17" t="s">
        <v>74</v>
      </c>
      <c r="D16" s="18">
        <v>6</v>
      </c>
      <c r="E16" s="28">
        <v>0</v>
      </c>
      <c r="F16" s="17" t="s">
        <v>74</v>
      </c>
      <c r="G16" s="27">
        <v>2</v>
      </c>
      <c r="H16" s="24"/>
      <c r="I16" s="24"/>
      <c r="J16" s="25"/>
      <c r="K16" s="11">
        <f>L16*3+M16*1</f>
        <v>0</v>
      </c>
      <c r="L16" s="12">
        <f>COUNTIF(B16:J16,"○")</f>
        <v>0</v>
      </c>
      <c r="M16" s="12">
        <f>COUNTIF(B16:J16,"△")</f>
        <v>0</v>
      </c>
      <c r="N16" s="12">
        <f>COUNTIF(B16:J16,"●")</f>
        <v>2</v>
      </c>
      <c r="O16" s="20">
        <f>P16-Q16</f>
        <v>-7</v>
      </c>
      <c r="P16" s="21">
        <f>B16+E16+H16</f>
        <v>1</v>
      </c>
      <c r="Q16" s="21">
        <f>D16+G16+J16</f>
        <v>8</v>
      </c>
      <c r="R16" s="12">
        <v>3</v>
      </c>
      <c r="V16" s="3"/>
      <c r="W16" s="6"/>
      <c r="X16" s="5"/>
      <c r="Y16" s="5"/>
    </row>
    <row r="17" spans="1:25" ht="18" customHeight="1">
      <c r="A17" s="31"/>
      <c r="B17" s="32"/>
      <c r="C17" s="9"/>
      <c r="D17" s="33"/>
      <c r="E17" s="33"/>
      <c r="F17" s="9"/>
      <c r="G17" s="33"/>
      <c r="H17" s="33"/>
      <c r="I17" s="33"/>
      <c r="J17" s="33"/>
      <c r="K17" s="9"/>
      <c r="L17" s="9"/>
      <c r="M17" s="9"/>
      <c r="N17" s="9"/>
      <c r="O17" s="29"/>
      <c r="P17" s="34"/>
      <c r="Q17" s="34"/>
      <c r="R17" s="35"/>
      <c r="V17" s="3"/>
      <c r="W17" s="6"/>
      <c r="X17" s="5"/>
      <c r="Y17" s="5"/>
    </row>
    <row r="18" spans="1:18" ht="18" customHeight="1">
      <c r="A18" s="31" t="s">
        <v>69</v>
      </c>
      <c r="B18" s="32"/>
      <c r="C18" s="32"/>
      <c r="D18" s="32"/>
      <c r="E18" s="33"/>
      <c r="F18" s="33"/>
      <c r="G18" s="33"/>
      <c r="H18" s="8"/>
      <c r="I18" s="31"/>
      <c r="J18" s="31"/>
      <c r="K18" s="31"/>
      <c r="L18" s="32"/>
      <c r="M18" s="32"/>
      <c r="N18" s="32"/>
      <c r="O18" s="36"/>
      <c r="P18" s="33"/>
      <c r="Q18" s="33"/>
      <c r="R18" s="8"/>
    </row>
    <row r="19" spans="1:18" ht="18" customHeight="1">
      <c r="A19" s="10" t="s">
        <v>8</v>
      </c>
      <c r="B19" s="43" t="str">
        <f>A20</f>
        <v>鎌ヶ谷蹴球会</v>
      </c>
      <c r="C19" s="44"/>
      <c r="D19" s="45"/>
      <c r="E19" s="46" t="str">
        <f>A21</f>
        <v>大和田FC(C)</v>
      </c>
      <c r="F19" s="47"/>
      <c r="G19" s="48"/>
      <c r="H19" s="46" t="str">
        <f>A22</f>
        <v>小倉FC</v>
      </c>
      <c r="I19" s="47"/>
      <c r="J19" s="48"/>
      <c r="K19" s="11" t="s">
        <v>2</v>
      </c>
      <c r="L19" s="12" t="s">
        <v>0</v>
      </c>
      <c r="M19" s="12" t="s">
        <v>1</v>
      </c>
      <c r="N19" s="12" t="s">
        <v>7</v>
      </c>
      <c r="O19" s="20" t="s">
        <v>5</v>
      </c>
      <c r="P19" s="12" t="s">
        <v>3</v>
      </c>
      <c r="Q19" s="12" t="s">
        <v>4</v>
      </c>
      <c r="R19" s="12" t="s">
        <v>6</v>
      </c>
    </row>
    <row r="20" spans="1:18" ht="18" customHeight="1">
      <c r="A20" s="22" t="s">
        <v>26</v>
      </c>
      <c r="B20" s="14"/>
      <c r="C20" s="15"/>
      <c r="D20" s="15"/>
      <c r="E20" s="16">
        <v>0</v>
      </c>
      <c r="F20" s="17" t="s">
        <v>74</v>
      </c>
      <c r="G20" s="18">
        <v>1</v>
      </c>
      <c r="H20" s="19">
        <v>0</v>
      </c>
      <c r="I20" s="19" t="s">
        <v>74</v>
      </c>
      <c r="J20" s="18">
        <v>2</v>
      </c>
      <c r="K20" s="11">
        <f>L20*3+M20*1</f>
        <v>0</v>
      </c>
      <c r="L20" s="12">
        <f>COUNTIF(B20:J20,"○")</f>
        <v>0</v>
      </c>
      <c r="M20" s="12">
        <f>COUNTIF(B20:J20,"△")</f>
        <v>0</v>
      </c>
      <c r="N20" s="12">
        <f>COUNTIF(B20:J20,"●")</f>
        <v>2</v>
      </c>
      <c r="O20" s="20">
        <f>P20-Q20</f>
        <v>-3</v>
      </c>
      <c r="P20" s="21">
        <f>B20+E20+H20</f>
        <v>0</v>
      </c>
      <c r="Q20" s="21">
        <f>D20+G20+J20</f>
        <v>3</v>
      </c>
      <c r="R20" s="12">
        <v>3</v>
      </c>
    </row>
    <row r="21" spans="1:18" ht="18" customHeight="1">
      <c r="A21" s="22" t="s">
        <v>67</v>
      </c>
      <c r="B21" s="16">
        <v>1</v>
      </c>
      <c r="C21" s="19" t="s">
        <v>72</v>
      </c>
      <c r="D21" s="18">
        <v>0</v>
      </c>
      <c r="E21" s="23"/>
      <c r="F21" s="24"/>
      <c r="G21" s="25"/>
      <c r="H21" s="26">
        <v>0</v>
      </c>
      <c r="I21" s="26" t="s">
        <v>74</v>
      </c>
      <c r="J21" s="27">
        <v>2</v>
      </c>
      <c r="K21" s="11">
        <f>L21*3+M21*1</f>
        <v>3</v>
      </c>
      <c r="L21" s="12">
        <f>COUNTIF(B21:J21,"○")</f>
        <v>1</v>
      </c>
      <c r="M21" s="12">
        <f>COUNTIF(B21:J21,"△")</f>
        <v>0</v>
      </c>
      <c r="N21" s="12">
        <f>COUNTIF(B21:J21,"●")</f>
        <v>1</v>
      </c>
      <c r="O21" s="20">
        <f>P21-Q21</f>
        <v>-1</v>
      </c>
      <c r="P21" s="21">
        <f>B21+E21+H21</f>
        <v>1</v>
      </c>
      <c r="Q21" s="21">
        <f>D21+G21+J21</f>
        <v>2</v>
      </c>
      <c r="R21" s="12">
        <v>2</v>
      </c>
    </row>
    <row r="22" spans="1:18" ht="18" customHeight="1">
      <c r="A22" s="22" t="s">
        <v>30</v>
      </c>
      <c r="B22" s="16">
        <v>2</v>
      </c>
      <c r="C22" s="17" t="s">
        <v>72</v>
      </c>
      <c r="D22" s="18">
        <v>0</v>
      </c>
      <c r="E22" s="28">
        <v>2</v>
      </c>
      <c r="F22" s="17" t="s">
        <v>72</v>
      </c>
      <c r="G22" s="27">
        <v>0</v>
      </c>
      <c r="H22" s="24"/>
      <c r="I22" s="24"/>
      <c r="J22" s="25"/>
      <c r="K22" s="11">
        <f>L22*3+M22*1</f>
        <v>6</v>
      </c>
      <c r="L22" s="12">
        <f>COUNTIF(B22:J22,"○")</f>
        <v>2</v>
      </c>
      <c r="M22" s="12">
        <f>COUNTIF(B22:J22,"△")</f>
        <v>0</v>
      </c>
      <c r="N22" s="12">
        <f>COUNTIF(B22:J22,"●")</f>
        <v>0</v>
      </c>
      <c r="O22" s="20">
        <f>P22-Q22</f>
        <v>4</v>
      </c>
      <c r="P22" s="21">
        <f>B22+E22+H22</f>
        <v>4</v>
      </c>
      <c r="Q22" s="21">
        <f>D22+G22+J22</f>
        <v>0</v>
      </c>
      <c r="R22" s="12">
        <v>1</v>
      </c>
    </row>
    <row r="23" spans="1:18" ht="18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29"/>
      <c r="P23" s="9"/>
      <c r="Q23" s="9"/>
      <c r="R23" s="17"/>
    </row>
    <row r="24" spans="1:18" ht="18" customHeight="1">
      <c r="A24" s="10" t="s">
        <v>9</v>
      </c>
      <c r="B24" s="43" t="str">
        <f>A25</f>
        <v>ﾊﾞﾃﾞｨｰSC千葉(A)</v>
      </c>
      <c r="C24" s="44"/>
      <c r="D24" s="45"/>
      <c r="E24" s="46" t="str">
        <f>A26</f>
        <v>向山ｲﾚﾌﾞﾝ(B)</v>
      </c>
      <c r="F24" s="47"/>
      <c r="G24" s="48"/>
      <c r="H24" s="46" t="str">
        <f>A27</f>
        <v>東習志野FC(A)</v>
      </c>
      <c r="I24" s="47"/>
      <c r="J24" s="48"/>
      <c r="K24" s="11" t="s">
        <v>2</v>
      </c>
      <c r="L24" s="12" t="s">
        <v>0</v>
      </c>
      <c r="M24" s="12" t="s">
        <v>1</v>
      </c>
      <c r="N24" s="12" t="s">
        <v>7</v>
      </c>
      <c r="O24" s="20" t="s">
        <v>5</v>
      </c>
      <c r="P24" s="12" t="s">
        <v>3</v>
      </c>
      <c r="Q24" s="12" t="s">
        <v>4</v>
      </c>
      <c r="R24" s="12" t="s">
        <v>6</v>
      </c>
    </row>
    <row r="25" spans="1:18" ht="18" customHeight="1">
      <c r="A25" s="13" t="s">
        <v>22</v>
      </c>
      <c r="B25" s="14"/>
      <c r="C25" s="15"/>
      <c r="D25" s="15"/>
      <c r="E25" s="16">
        <v>3</v>
      </c>
      <c r="F25" s="17" t="s">
        <v>72</v>
      </c>
      <c r="G25" s="18">
        <v>0</v>
      </c>
      <c r="H25" s="19">
        <v>0</v>
      </c>
      <c r="I25" s="19" t="s">
        <v>74</v>
      </c>
      <c r="J25" s="18">
        <v>1</v>
      </c>
      <c r="K25" s="11">
        <f>L25*3+M25*1</f>
        <v>3</v>
      </c>
      <c r="L25" s="12">
        <f>COUNTIF(B25:J25,"○")</f>
        <v>1</v>
      </c>
      <c r="M25" s="12">
        <f>COUNTIF(B25:J25,"△")</f>
        <v>0</v>
      </c>
      <c r="N25" s="12">
        <f>COUNTIF(B25:J25,"●")</f>
        <v>1</v>
      </c>
      <c r="O25" s="20">
        <f>P25-Q25</f>
        <v>2</v>
      </c>
      <c r="P25" s="21">
        <f>B25+E25+H25</f>
        <v>3</v>
      </c>
      <c r="Q25" s="21">
        <f>D25+G25+J25</f>
        <v>1</v>
      </c>
      <c r="R25" s="12">
        <v>2</v>
      </c>
    </row>
    <row r="26" spans="1:18" ht="18" customHeight="1">
      <c r="A26" s="22" t="s">
        <v>28</v>
      </c>
      <c r="B26" s="16">
        <v>0</v>
      </c>
      <c r="C26" s="19" t="s">
        <v>74</v>
      </c>
      <c r="D26" s="18">
        <v>3</v>
      </c>
      <c r="E26" s="23"/>
      <c r="F26" s="24"/>
      <c r="G26" s="25"/>
      <c r="H26" s="26">
        <v>0</v>
      </c>
      <c r="I26" s="26" t="s">
        <v>74</v>
      </c>
      <c r="J26" s="27">
        <v>7</v>
      </c>
      <c r="K26" s="11">
        <f>L26*3+M26*1</f>
        <v>0</v>
      </c>
      <c r="L26" s="12">
        <f>COUNTIF(B26:J26,"○")</f>
        <v>0</v>
      </c>
      <c r="M26" s="12">
        <f>COUNTIF(B26:J26,"△")</f>
        <v>0</v>
      </c>
      <c r="N26" s="12">
        <f>COUNTIF(B26:J26,"●")</f>
        <v>2</v>
      </c>
      <c r="O26" s="20">
        <f>P26-Q26</f>
        <v>-10</v>
      </c>
      <c r="P26" s="21">
        <f>B26+E26+H26</f>
        <v>0</v>
      </c>
      <c r="Q26" s="21">
        <f>D26+G26+J26</f>
        <v>10</v>
      </c>
      <c r="R26" s="12">
        <v>3</v>
      </c>
    </row>
    <row r="27" spans="1:18" ht="18" customHeight="1">
      <c r="A27" s="13" t="s">
        <v>29</v>
      </c>
      <c r="B27" s="16">
        <v>1</v>
      </c>
      <c r="C27" s="17" t="s">
        <v>72</v>
      </c>
      <c r="D27" s="18">
        <v>0</v>
      </c>
      <c r="E27" s="28">
        <v>7</v>
      </c>
      <c r="F27" s="17" t="s">
        <v>72</v>
      </c>
      <c r="G27" s="27">
        <v>0</v>
      </c>
      <c r="H27" s="24"/>
      <c r="I27" s="24"/>
      <c r="J27" s="25"/>
      <c r="K27" s="11">
        <f>L27*3+M27*1</f>
        <v>6</v>
      </c>
      <c r="L27" s="12">
        <f>COUNTIF(B27:J27,"○")</f>
        <v>2</v>
      </c>
      <c r="M27" s="12">
        <f>COUNTIF(B27:J27,"△")</f>
        <v>0</v>
      </c>
      <c r="N27" s="12">
        <f>COUNTIF(B27:J27,"●")</f>
        <v>0</v>
      </c>
      <c r="O27" s="20">
        <f>P27-Q27</f>
        <v>8</v>
      </c>
      <c r="P27" s="21">
        <f>B27+E27+H27</f>
        <v>8</v>
      </c>
      <c r="Q27" s="21">
        <f>D27+G27+J27</f>
        <v>0</v>
      </c>
      <c r="R27" s="12">
        <v>1</v>
      </c>
    </row>
    <row r="28" spans="1:18" ht="18" customHeight="1">
      <c r="A28" s="31"/>
      <c r="B28" s="32"/>
      <c r="C28" s="9"/>
      <c r="D28" s="33"/>
      <c r="E28" s="33"/>
      <c r="F28" s="9"/>
      <c r="G28" s="33"/>
      <c r="H28" s="33"/>
      <c r="I28" s="33"/>
      <c r="J28" s="33"/>
      <c r="K28" s="9"/>
      <c r="L28" s="9"/>
      <c r="M28" s="9"/>
      <c r="N28" s="9"/>
      <c r="O28" s="29"/>
      <c r="P28" s="34"/>
      <c r="Q28" s="34"/>
      <c r="R28" s="37"/>
    </row>
    <row r="29" spans="1:18" ht="18" customHeight="1">
      <c r="A29" s="10" t="s">
        <v>10</v>
      </c>
      <c r="B29" s="43" t="str">
        <f>A30</f>
        <v>鷺沼FC(B)</v>
      </c>
      <c r="C29" s="44"/>
      <c r="D29" s="45"/>
      <c r="E29" s="46" t="str">
        <f>A31</f>
        <v>藤崎SC(B)</v>
      </c>
      <c r="F29" s="47"/>
      <c r="G29" s="48"/>
      <c r="H29" s="46" t="str">
        <f>A32</f>
        <v>谷津SC(B)</v>
      </c>
      <c r="I29" s="47"/>
      <c r="J29" s="48"/>
      <c r="K29" s="11" t="s">
        <v>2</v>
      </c>
      <c r="L29" s="12" t="s">
        <v>0</v>
      </c>
      <c r="M29" s="12" t="s">
        <v>1</v>
      </c>
      <c r="N29" s="12" t="s">
        <v>7</v>
      </c>
      <c r="O29" s="20" t="s">
        <v>5</v>
      </c>
      <c r="P29" s="12" t="s">
        <v>3</v>
      </c>
      <c r="Q29" s="12" t="s">
        <v>4</v>
      </c>
      <c r="R29" s="12" t="s">
        <v>6</v>
      </c>
    </row>
    <row r="30" spans="1:18" ht="18" customHeight="1">
      <c r="A30" s="22" t="s">
        <v>25</v>
      </c>
      <c r="B30" s="14"/>
      <c r="C30" s="15"/>
      <c r="D30" s="15"/>
      <c r="E30" s="16">
        <v>5</v>
      </c>
      <c r="F30" s="17" t="s">
        <v>72</v>
      </c>
      <c r="G30" s="18">
        <v>0</v>
      </c>
      <c r="H30" s="19">
        <v>2</v>
      </c>
      <c r="I30" s="19" t="s">
        <v>72</v>
      </c>
      <c r="J30" s="18">
        <v>0</v>
      </c>
      <c r="K30" s="11">
        <f>L30*3+M30*1</f>
        <v>6</v>
      </c>
      <c r="L30" s="12">
        <f>COUNTIF(B30:J30,"○")</f>
        <v>2</v>
      </c>
      <c r="M30" s="12">
        <f>COUNTIF(B30:J30,"△")</f>
        <v>0</v>
      </c>
      <c r="N30" s="12">
        <f>COUNTIF(B30:J30,"●")</f>
        <v>0</v>
      </c>
      <c r="O30" s="20">
        <f>P30-Q30</f>
        <v>7</v>
      </c>
      <c r="P30" s="21">
        <f>B30+E30+H30</f>
        <v>7</v>
      </c>
      <c r="Q30" s="21">
        <f>D30+G30+J30</f>
        <v>0</v>
      </c>
      <c r="R30" s="12">
        <v>1</v>
      </c>
    </row>
    <row r="31" spans="1:18" ht="18" customHeight="1">
      <c r="A31" s="13" t="s">
        <v>27</v>
      </c>
      <c r="B31" s="16">
        <v>0</v>
      </c>
      <c r="C31" s="19" t="s">
        <v>74</v>
      </c>
      <c r="D31" s="18">
        <v>5</v>
      </c>
      <c r="E31" s="23"/>
      <c r="F31" s="24"/>
      <c r="G31" s="25"/>
      <c r="H31" s="26">
        <v>0</v>
      </c>
      <c r="I31" s="26" t="s">
        <v>74</v>
      </c>
      <c r="J31" s="27">
        <v>1</v>
      </c>
      <c r="K31" s="11">
        <f>L31*3+M31*1</f>
        <v>0</v>
      </c>
      <c r="L31" s="12">
        <f>COUNTIF(B31:J31,"○")</f>
        <v>0</v>
      </c>
      <c r="M31" s="12">
        <f>COUNTIF(B31:J31,"△")</f>
        <v>0</v>
      </c>
      <c r="N31" s="12">
        <f>COUNTIF(B31:J31,"●")</f>
        <v>2</v>
      </c>
      <c r="O31" s="20">
        <f>P31-Q31</f>
        <v>-6</v>
      </c>
      <c r="P31" s="21">
        <f>B31+E31+H31</f>
        <v>0</v>
      </c>
      <c r="Q31" s="21">
        <f>D31+G31+J31</f>
        <v>6</v>
      </c>
      <c r="R31" s="12">
        <v>3</v>
      </c>
    </row>
    <row r="32" spans="1:18" ht="18" customHeight="1">
      <c r="A32" s="22" t="s">
        <v>31</v>
      </c>
      <c r="B32" s="16">
        <v>0</v>
      </c>
      <c r="C32" s="17" t="s">
        <v>74</v>
      </c>
      <c r="D32" s="18">
        <v>2</v>
      </c>
      <c r="E32" s="28">
        <v>1</v>
      </c>
      <c r="F32" s="17" t="s">
        <v>72</v>
      </c>
      <c r="G32" s="27">
        <v>0</v>
      </c>
      <c r="H32" s="24"/>
      <c r="I32" s="24"/>
      <c r="J32" s="25"/>
      <c r="K32" s="11">
        <f>L32*3+M32*1</f>
        <v>3</v>
      </c>
      <c r="L32" s="12">
        <f>COUNTIF(B32:J32,"○")</f>
        <v>1</v>
      </c>
      <c r="M32" s="12">
        <f>COUNTIF(B32:J32,"△")</f>
        <v>0</v>
      </c>
      <c r="N32" s="12">
        <f>COUNTIF(B32:J32,"●")</f>
        <v>1</v>
      </c>
      <c r="O32" s="20">
        <f>P32-Q32</f>
        <v>-1</v>
      </c>
      <c r="P32" s="21">
        <f>B32+E32+H32</f>
        <v>1</v>
      </c>
      <c r="Q32" s="21">
        <f>D32+G32+J32</f>
        <v>2</v>
      </c>
      <c r="R32" s="12">
        <v>2</v>
      </c>
    </row>
  </sheetData>
  <sheetProtection/>
  <mergeCells count="23">
    <mergeCell ref="B13:D13"/>
    <mergeCell ref="E13:G13"/>
    <mergeCell ref="H13:J13"/>
    <mergeCell ref="B29:D29"/>
    <mergeCell ref="E29:G29"/>
    <mergeCell ref="H29:J29"/>
    <mergeCell ref="B19:D19"/>
    <mergeCell ref="E19:G19"/>
    <mergeCell ref="H19:J19"/>
    <mergeCell ref="B24:D24"/>
    <mergeCell ref="E24:G24"/>
    <mergeCell ref="H24:J24"/>
    <mergeCell ref="B3:D3"/>
    <mergeCell ref="E3:G3"/>
    <mergeCell ref="H3:J3"/>
    <mergeCell ref="B8:D8"/>
    <mergeCell ref="E8:G8"/>
    <mergeCell ref="H8:J8"/>
    <mergeCell ref="A1:D1"/>
    <mergeCell ref="N1:R1"/>
    <mergeCell ref="B2:D2"/>
    <mergeCell ref="E2:G2"/>
    <mergeCell ref="O2:R2"/>
  </mergeCells>
  <printOptions/>
  <pageMargins left="0.7874015748031497" right="0.3937007874015748" top="1.36" bottom="0.5905511811023623" header="0.85" footer="0.3937007874015748"/>
  <pageSetup horizontalDpi="300" verticalDpi="300" orientation="portrait" paperSize="9" r:id="rId1"/>
  <headerFooter alignWithMargins="0">
    <oddHeader>&amp;C&amp;"ＭＳ Ｐゴシック,太字 斜体"&amp;16 2013　ラリー杯　2年生大会　結果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4"/>
  <sheetViews>
    <sheetView view="pageLayout" workbookViewId="0" topLeftCell="A1">
      <selection activeCell="A1" sqref="A1:D1"/>
    </sheetView>
  </sheetViews>
  <sheetFormatPr defaultColWidth="10.625" defaultRowHeight="18" customHeight="1"/>
  <cols>
    <col min="1" max="1" width="12.625" style="2" customWidth="1"/>
    <col min="2" max="18" width="4.625" style="2" customWidth="1"/>
    <col min="19" max="21" width="3.625" style="2" customWidth="1"/>
    <col min="22" max="22" width="5.625" style="2" customWidth="1"/>
    <col min="23" max="23" width="9.625" style="2" customWidth="1"/>
    <col min="24" max="24" width="3.625" style="2" customWidth="1"/>
    <col min="25" max="25" width="9.625" style="2" customWidth="1"/>
    <col min="26" max="16384" width="10.625" style="2" customWidth="1"/>
  </cols>
  <sheetData>
    <row r="1" spans="1:18" ht="18" customHeight="1">
      <c r="A1" s="39" t="s">
        <v>13</v>
      </c>
      <c r="B1" s="39"/>
      <c r="C1" s="39"/>
      <c r="D1" s="39"/>
      <c r="K1" s="7"/>
      <c r="N1" s="40"/>
      <c r="O1" s="40"/>
      <c r="P1" s="40"/>
      <c r="Q1" s="40"/>
      <c r="R1" s="40"/>
    </row>
    <row r="2" spans="1:18" ht="18" customHeight="1">
      <c r="A2" s="8" t="s">
        <v>68</v>
      </c>
      <c r="B2" s="41"/>
      <c r="C2" s="41"/>
      <c r="D2" s="41"/>
      <c r="E2" s="41"/>
      <c r="F2" s="41"/>
      <c r="G2" s="41"/>
      <c r="H2" s="9"/>
      <c r="I2" s="9"/>
      <c r="J2" s="9"/>
      <c r="K2" s="8"/>
      <c r="L2" s="8"/>
      <c r="M2" s="8"/>
      <c r="N2" s="8"/>
      <c r="O2" s="42">
        <v>41566</v>
      </c>
      <c r="P2" s="42"/>
      <c r="Q2" s="42"/>
      <c r="R2" s="42"/>
    </row>
    <row r="3" spans="1:25" ht="18" customHeight="1">
      <c r="A3" s="10">
        <v>1</v>
      </c>
      <c r="B3" s="43" t="str">
        <f>A4</f>
        <v>大和田FC(A)</v>
      </c>
      <c r="C3" s="44"/>
      <c r="D3" s="45"/>
      <c r="E3" s="46" t="str">
        <f>A5</f>
        <v>ｱﾍﾞｰﾘｬｽ千葉(A)</v>
      </c>
      <c r="F3" s="47"/>
      <c r="G3" s="48"/>
      <c r="H3" s="46" t="str">
        <f>A6</f>
        <v>谷津SC(C)</v>
      </c>
      <c r="I3" s="47"/>
      <c r="J3" s="48"/>
      <c r="K3" s="11" t="s">
        <v>2</v>
      </c>
      <c r="L3" s="12" t="s">
        <v>0</v>
      </c>
      <c r="M3" s="12" t="s">
        <v>1</v>
      </c>
      <c r="N3" s="12" t="s">
        <v>7</v>
      </c>
      <c r="O3" s="12" t="s">
        <v>5</v>
      </c>
      <c r="P3" s="12" t="s">
        <v>3</v>
      </c>
      <c r="Q3" s="12" t="s">
        <v>4</v>
      </c>
      <c r="R3" s="12" t="s">
        <v>6</v>
      </c>
      <c r="S3" s="1"/>
      <c r="T3" s="1"/>
      <c r="V3" s="3"/>
      <c r="W3" s="4"/>
      <c r="X3" s="5"/>
      <c r="Y3" s="5"/>
    </row>
    <row r="4" spans="1:25" ht="18" customHeight="1">
      <c r="A4" s="13" t="s">
        <v>32</v>
      </c>
      <c r="B4" s="14"/>
      <c r="C4" s="15"/>
      <c r="D4" s="15"/>
      <c r="E4" s="16">
        <v>7</v>
      </c>
      <c r="F4" s="17" t="s">
        <v>72</v>
      </c>
      <c r="G4" s="18">
        <v>0</v>
      </c>
      <c r="H4" s="19">
        <v>6</v>
      </c>
      <c r="I4" s="19" t="s">
        <v>72</v>
      </c>
      <c r="J4" s="18">
        <v>0</v>
      </c>
      <c r="K4" s="11">
        <f>L4*3+M4*1</f>
        <v>6</v>
      </c>
      <c r="L4" s="12">
        <f>COUNTIF(B4:J4,"○")</f>
        <v>2</v>
      </c>
      <c r="M4" s="12">
        <f>COUNTIF(B4:J4,"△")</f>
        <v>0</v>
      </c>
      <c r="N4" s="12">
        <f>COUNTIF(B4:J4,"●")</f>
        <v>0</v>
      </c>
      <c r="O4" s="20">
        <f>P4-Q4</f>
        <v>13</v>
      </c>
      <c r="P4" s="21">
        <f>B4+E4+H4</f>
        <v>13</v>
      </c>
      <c r="Q4" s="21">
        <f>D4+G4+J4</f>
        <v>0</v>
      </c>
      <c r="R4" s="12">
        <v>1</v>
      </c>
      <c r="S4" s="1"/>
      <c r="T4" s="1"/>
      <c r="V4" s="3"/>
      <c r="W4" s="4"/>
      <c r="X4" s="5"/>
      <c r="Y4" s="1"/>
    </row>
    <row r="5" spans="1:25" ht="18" customHeight="1">
      <c r="A5" s="22" t="s">
        <v>33</v>
      </c>
      <c r="B5" s="16">
        <v>0</v>
      </c>
      <c r="C5" s="19" t="s">
        <v>74</v>
      </c>
      <c r="D5" s="18">
        <v>7</v>
      </c>
      <c r="E5" s="23"/>
      <c r="F5" s="24"/>
      <c r="G5" s="25"/>
      <c r="H5" s="26">
        <v>0</v>
      </c>
      <c r="I5" s="26" t="s">
        <v>74</v>
      </c>
      <c r="J5" s="27">
        <v>6</v>
      </c>
      <c r="K5" s="11">
        <f>L5*3+M5*1</f>
        <v>0</v>
      </c>
      <c r="L5" s="12">
        <f>COUNTIF(B5:J5,"○")</f>
        <v>0</v>
      </c>
      <c r="M5" s="12">
        <f>COUNTIF(B5:J5,"△")</f>
        <v>0</v>
      </c>
      <c r="N5" s="12">
        <f>COUNTIF(B5:J5,"●")</f>
        <v>2</v>
      </c>
      <c r="O5" s="20">
        <f>P5-Q5</f>
        <v>-13</v>
      </c>
      <c r="P5" s="21">
        <f>B5+E5+H5</f>
        <v>0</v>
      </c>
      <c r="Q5" s="21">
        <f>D5+G5+J5</f>
        <v>13</v>
      </c>
      <c r="R5" s="12">
        <v>3</v>
      </c>
      <c r="S5" s="1"/>
      <c r="T5" s="1"/>
      <c r="V5" s="3"/>
      <c r="W5" s="4"/>
      <c r="X5" s="5"/>
      <c r="Y5" s="5"/>
    </row>
    <row r="6" spans="1:25" ht="18" customHeight="1">
      <c r="A6" s="22" t="s">
        <v>64</v>
      </c>
      <c r="B6" s="16">
        <v>0</v>
      </c>
      <c r="C6" s="17" t="s">
        <v>74</v>
      </c>
      <c r="D6" s="18">
        <v>6</v>
      </c>
      <c r="E6" s="28">
        <v>6</v>
      </c>
      <c r="F6" s="17" t="s">
        <v>72</v>
      </c>
      <c r="G6" s="27">
        <v>0</v>
      </c>
      <c r="H6" s="24"/>
      <c r="I6" s="24"/>
      <c r="J6" s="25"/>
      <c r="K6" s="11">
        <f>L6*3+M6*1</f>
        <v>3</v>
      </c>
      <c r="L6" s="12">
        <f>COUNTIF(B6:J6,"○")</f>
        <v>1</v>
      </c>
      <c r="M6" s="12">
        <f>COUNTIF(B6:J6,"△")</f>
        <v>0</v>
      </c>
      <c r="N6" s="12">
        <f>COUNTIF(B6:J6,"●")</f>
        <v>1</v>
      </c>
      <c r="O6" s="20">
        <f>P6-Q6</f>
        <v>0</v>
      </c>
      <c r="P6" s="21">
        <f>B6+E6+H6</f>
        <v>6</v>
      </c>
      <c r="Q6" s="21">
        <f>D6+G6+J6</f>
        <v>6</v>
      </c>
      <c r="R6" s="12">
        <v>2</v>
      </c>
      <c r="S6" s="1"/>
      <c r="T6" s="1"/>
      <c r="U6" s="1"/>
      <c r="V6" s="3"/>
      <c r="W6" s="4"/>
      <c r="X6" s="5"/>
      <c r="Y6" s="1"/>
    </row>
    <row r="7" spans="1:24" ht="18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9"/>
      <c r="P7" s="9"/>
      <c r="Q7" s="9"/>
      <c r="R7" s="17"/>
      <c r="V7" s="3"/>
      <c r="W7" s="6"/>
      <c r="X7" s="5"/>
    </row>
    <row r="8" spans="1:25" ht="18" customHeight="1">
      <c r="A8" s="30">
        <v>2</v>
      </c>
      <c r="B8" s="43" t="str">
        <f>A9</f>
        <v>ﾊﾞﾃﾞｨｰSC千葉(B)</v>
      </c>
      <c r="C8" s="44"/>
      <c r="D8" s="45"/>
      <c r="E8" s="46" t="str">
        <f>A10</f>
        <v>矢切SC(C)</v>
      </c>
      <c r="F8" s="47"/>
      <c r="G8" s="48"/>
      <c r="H8" s="46" t="str">
        <f>A11</f>
        <v>秋津SC</v>
      </c>
      <c r="I8" s="47"/>
      <c r="J8" s="48"/>
      <c r="K8" s="11" t="s">
        <v>2</v>
      </c>
      <c r="L8" s="12" t="s">
        <v>0</v>
      </c>
      <c r="M8" s="12" t="s">
        <v>1</v>
      </c>
      <c r="N8" s="12" t="s">
        <v>7</v>
      </c>
      <c r="O8" s="20" t="s">
        <v>5</v>
      </c>
      <c r="P8" s="12" t="s">
        <v>3</v>
      </c>
      <c r="Q8" s="12" t="s">
        <v>4</v>
      </c>
      <c r="R8" s="12" t="s">
        <v>6</v>
      </c>
      <c r="V8" s="3"/>
      <c r="X8" s="5"/>
      <c r="Y8" s="1"/>
    </row>
    <row r="9" spans="1:24" ht="18" customHeight="1">
      <c r="A9" s="13" t="s">
        <v>60</v>
      </c>
      <c r="B9" s="14"/>
      <c r="C9" s="15"/>
      <c r="D9" s="15"/>
      <c r="E9" s="16">
        <v>0</v>
      </c>
      <c r="F9" s="17" t="s">
        <v>73</v>
      </c>
      <c r="G9" s="18">
        <v>0</v>
      </c>
      <c r="H9" s="19">
        <v>1</v>
      </c>
      <c r="I9" s="19" t="s">
        <v>72</v>
      </c>
      <c r="J9" s="18">
        <v>0</v>
      </c>
      <c r="K9" s="11">
        <f>L9*3+M9*1</f>
        <v>4</v>
      </c>
      <c r="L9" s="12">
        <f>COUNTIF(B9:J9,"○")</f>
        <v>1</v>
      </c>
      <c r="M9" s="12">
        <f>COUNTIF(B9:J9,"△")</f>
        <v>1</v>
      </c>
      <c r="N9" s="12">
        <f>COUNTIF(B9:J9,"●")</f>
        <v>0</v>
      </c>
      <c r="O9" s="20">
        <f>P9-Q9</f>
        <v>1</v>
      </c>
      <c r="P9" s="21">
        <f>B9+E9+H9</f>
        <v>1</v>
      </c>
      <c r="Q9" s="21">
        <f>D9+G9+J9</f>
        <v>0</v>
      </c>
      <c r="R9" s="12">
        <v>1</v>
      </c>
      <c r="V9" s="3"/>
      <c r="X9" s="5"/>
    </row>
    <row r="10" spans="1:24" ht="18" customHeight="1">
      <c r="A10" s="22" t="s">
        <v>65</v>
      </c>
      <c r="B10" s="16">
        <v>0</v>
      </c>
      <c r="C10" s="19" t="s">
        <v>73</v>
      </c>
      <c r="D10" s="18">
        <v>0</v>
      </c>
      <c r="E10" s="23"/>
      <c r="F10" s="24"/>
      <c r="G10" s="25"/>
      <c r="H10" s="26">
        <v>1</v>
      </c>
      <c r="I10" s="26" t="s">
        <v>72</v>
      </c>
      <c r="J10" s="27">
        <v>0</v>
      </c>
      <c r="K10" s="11">
        <f>L10*3+M10*1</f>
        <v>4</v>
      </c>
      <c r="L10" s="12">
        <f>COUNTIF(B10:J10,"○")</f>
        <v>1</v>
      </c>
      <c r="M10" s="12">
        <f>COUNTIF(B10:J10,"△")</f>
        <v>1</v>
      </c>
      <c r="N10" s="12">
        <f>COUNTIF(B10:J10,"●")</f>
        <v>0</v>
      </c>
      <c r="O10" s="20">
        <f>P10-Q10</f>
        <v>1</v>
      </c>
      <c r="P10" s="21">
        <f>B10+E10+H10</f>
        <v>1</v>
      </c>
      <c r="Q10" s="21">
        <f>D10+G10+J10</f>
        <v>0</v>
      </c>
      <c r="R10" s="12">
        <v>2</v>
      </c>
      <c r="X10" s="5"/>
    </row>
    <row r="11" spans="1:24" ht="18" customHeight="1">
      <c r="A11" s="22" t="s">
        <v>34</v>
      </c>
      <c r="B11" s="16">
        <v>0</v>
      </c>
      <c r="C11" s="17" t="s">
        <v>74</v>
      </c>
      <c r="D11" s="18">
        <v>1</v>
      </c>
      <c r="E11" s="28">
        <v>0</v>
      </c>
      <c r="F11" s="17" t="s">
        <v>74</v>
      </c>
      <c r="G11" s="27">
        <v>1</v>
      </c>
      <c r="H11" s="24"/>
      <c r="I11" s="24"/>
      <c r="J11" s="25"/>
      <c r="K11" s="11">
        <f>L11*3+M11*1</f>
        <v>0</v>
      </c>
      <c r="L11" s="12">
        <f>COUNTIF(B11:J11,"○")</f>
        <v>0</v>
      </c>
      <c r="M11" s="12">
        <f>COUNTIF(B11:J11,"△")</f>
        <v>0</v>
      </c>
      <c r="N11" s="12">
        <f>COUNTIF(B11:J11,"●")</f>
        <v>2</v>
      </c>
      <c r="O11" s="20">
        <f>P11-Q11</f>
        <v>-2</v>
      </c>
      <c r="P11" s="21">
        <f>B11+E11+H11</f>
        <v>0</v>
      </c>
      <c r="Q11" s="21">
        <f>D11+G11+J11</f>
        <v>2</v>
      </c>
      <c r="R11" s="12">
        <v>3</v>
      </c>
      <c r="V11" s="3"/>
      <c r="X11" s="5"/>
    </row>
    <row r="12" spans="1:24" ht="18" customHeight="1">
      <c r="A12" s="9"/>
      <c r="B12" s="33"/>
      <c r="C12" s="9"/>
      <c r="D12" s="33"/>
      <c r="E12" s="33"/>
      <c r="F12" s="9"/>
      <c r="G12" s="33"/>
      <c r="H12" s="33"/>
      <c r="I12" s="33"/>
      <c r="J12" s="33"/>
      <c r="K12" s="9"/>
      <c r="L12" s="9"/>
      <c r="M12" s="51" t="s">
        <v>97</v>
      </c>
      <c r="N12" s="53"/>
      <c r="O12" s="53"/>
      <c r="P12" s="53"/>
      <c r="Q12" s="53"/>
      <c r="R12" s="53"/>
      <c r="V12" s="3"/>
      <c r="X12" s="5"/>
    </row>
    <row r="13" spans="1:25" ht="18" customHeight="1">
      <c r="A13" s="31"/>
      <c r="B13" s="32"/>
      <c r="C13" s="9"/>
      <c r="D13" s="33"/>
      <c r="E13" s="33"/>
      <c r="F13" s="9"/>
      <c r="G13" s="33"/>
      <c r="H13" s="33"/>
      <c r="I13" s="33"/>
      <c r="J13" s="33"/>
      <c r="K13" s="9"/>
      <c r="L13" s="9"/>
      <c r="M13" s="9"/>
      <c r="N13" s="9"/>
      <c r="O13" s="29"/>
      <c r="P13" s="34"/>
      <c r="Q13" s="34"/>
      <c r="R13" s="38"/>
      <c r="V13" s="3"/>
      <c r="W13" s="6"/>
      <c r="X13" s="5"/>
      <c r="Y13" s="5"/>
    </row>
    <row r="14" spans="1:25" ht="18" customHeight="1">
      <c r="A14" s="30">
        <v>3</v>
      </c>
      <c r="B14" s="43" t="str">
        <f>A15</f>
        <v>藤崎SC(C)</v>
      </c>
      <c r="C14" s="44"/>
      <c r="D14" s="45"/>
      <c r="E14" s="46" t="str">
        <f>A16</f>
        <v>大久保東FC(A)</v>
      </c>
      <c r="F14" s="47"/>
      <c r="G14" s="48"/>
      <c r="H14" s="46" t="str">
        <f>A17</f>
        <v>船橋ｲﾚﾌﾞﾝ(B)</v>
      </c>
      <c r="I14" s="47"/>
      <c r="J14" s="48"/>
      <c r="K14" s="11" t="s">
        <v>2</v>
      </c>
      <c r="L14" s="12" t="s">
        <v>0</v>
      </c>
      <c r="M14" s="12" t="s">
        <v>1</v>
      </c>
      <c r="N14" s="12" t="s">
        <v>7</v>
      </c>
      <c r="O14" s="20" t="s">
        <v>5</v>
      </c>
      <c r="P14" s="12" t="s">
        <v>3</v>
      </c>
      <c r="Q14" s="12" t="s">
        <v>4</v>
      </c>
      <c r="R14" s="12" t="s">
        <v>6</v>
      </c>
      <c r="V14" s="3"/>
      <c r="W14" s="6"/>
      <c r="X14" s="5"/>
      <c r="Y14" s="5"/>
    </row>
    <row r="15" spans="1:25" ht="18" customHeight="1">
      <c r="A15" s="13" t="s">
        <v>66</v>
      </c>
      <c r="B15" s="14"/>
      <c r="C15" s="15"/>
      <c r="D15" s="15"/>
      <c r="E15" s="16">
        <v>2</v>
      </c>
      <c r="F15" s="17" t="s">
        <v>72</v>
      </c>
      <c r="G15" s="18">
        <v>0</v>
      </c>
      <c r="H15" s="19">
        <v>2</v>
      </c>
      <c r="I15" s="19" t="s">
        <v>73</v>
      </c>
      <c r="J15" s="18">
        <v>2</v>
      </c>
      <c r="K15" s="11">
        <f>L15*3+M15*1</f>
        <v>4</v>
      </c>
      <c r="L15" s="12">
        <f>COUNTIF(B15:J15,"○")</f>
        <v>1</v>
      </c>
      <c r="M15" s="12">
        <f>COUNTIF(B15:J15,"△")</f>
        <v>1</v>
      </c>
      <c r="N15" s="12">
        <f>COUNTIF(B15:J15,"●")</f>
        <v>0</v>
      </c>
      <c r="O15" s="20">
        <f>P15-Q15</f>
        <v>2</v>
      </c>
      <c r="P15" s="21">
        <f>B15+E15+H15</f>
        <v>4</v>
      </c>
      <c r="Q15" s="21">
        <f>D15+G15+J15</f>
        <v>2</v>
      </c>
      <c r="R15" s="12">
        <v>1</v>
      </c>
      <c r="V15" s="3"/>
      <c r="W15" s="6"/>
      <c r="X15" s="5"/>
      <c r="Y15" s="5"/>
    </row>
    <row r="16" spans="1:25" ht="18" customHeight="1">
      <c r="A16" s="22" t="s">
        <v>35</v>
      </c>
      <c r="B16" s="16">
        <v>0</v>
      </c>
      <c r="C16" s="19" t="s">
        <v>74</v>
      </c>
      <c r="D16" s="18">
        <v>2</v>
      </c>
      <c r="E16" s="23"/>
      <c r="F16" s="24"/>
      <c r="G16" s="25"/>
      <c r="H16" s="26">
        <v>1</v>
      </c>
      <c r="I16" s="26" t="s">
        <v>74</v>
      </c>
      <c r="J16" s="27">
        <v>2</v>
      </c>
      <c r="K16" s="11">
        <f>L16*3+M16*1</f>
        <v>0</v>
      </c>
      <c r="L16" s="12">
        <f>COUNTIF(B16:J16,"○")</f>
        <v>0</v>
      </c>
      <c r="M16" s="12">
        <f>COUNTIF(B16:J16,"△")</f>
        <v>0</v>
      </c>
      <c r="N16" s="12">
        <f>COUNTIF(B16:J16,"●")</f>
        <v>2</v>
      </c>
      <c r="O16" s="20">
        <f>P16-Q16</f>
        <v>-3</v>
      </c>
      <c r="P16" s="21">
        <f>B16+E16+H16</f>
        <v>1</v>
      </c>
      <c r="Q16" s="21">
        <f>D16+G16+J16</f>
        <v>4</v>
      </c>
      <c r="R16" s="12">
        <v>3</v>
      </c>
      <c r="V16" s="3"/>
      <c r="W16" s="6"/>
      <c r="X16" s="5"/>
      <c r="Y16" s="5"/>
    </row>
    <row r="17" spans="1:25" ht="18" customHeight="1">
      <c r="A17" s="22" t="s">
        <v>36</v>
      </c>
      <c r="B17" s="16">
        <v>2</v>
      </c>
      <c r="C17" s="17" t="s">
        <v>73</v>
      </c>
      <c r="D17" s="18">
        <v>2</v>
      </c>
      <c r="E17" s="28">
        <v>2</v>
      </c>
      <c r="F17" s="17" t="s">
        <v>72</v>
      </c>
      <c r="G17" s="27">
        <v>1</v>
      </c>
      <c r="H17" s="24"/>
      <c r="I17" s="24"/>
      <c r="J17" s="25"/>
      <c r="K17" s="11">
        <f>L17*3+M17*1</f>
        <v>4</v>
      </c>
      <c r="L17" s="12">
        <f>COUNTIF(B17:J17,"○")</f>
        <v>1</v>
      </c>
      <c r="M17" s="12">
        <f>COUNTIF(B17:J17,"△")</f>
        <v>1</v>
      </c>
      <c r="N17" s="12">
        <f>COUNTIF(B17:J17,"●")</f>
        <v>0</v>
      </c>
      <c r="O17" s="20">
        <f>P17-Q17</f>
        <v>1</v>
      </c>
      <c r="P17" s="21">
        <f>B17+E17+H17</f>
        <v>4</v>
      </c>
      <c r="Q17" s="21">
        <f>D17+G17+J17</f>
        <v>3</v>
      </c>
      <c r="R17" s="12">
        <v>2</v>
      </c>
      <c r="V17" s="3"/>
      <c r="W17" s="6"/>
      <c r="X17" s="5"/>
      <c r="Y17" s="5"/>
    </row>
    <row r="18" spans="1:25" ht="18" customHeight="1">
      <c r="A18" s="31"/>
      <c r="B18" s="32"/>
      <c r="C18" s="9"/>
      <c r="D18" s="33"/>
      <c r="E18" s="33"/>
      <c r="F18" s="9"/>
      <c r="G18" s="33"/>
      <c r="H18" s="33"/>
      <c r="I18" s="33"/>
      <c r="J18" s="33"/>
      <c r="K18" s="9"/>
      <c r="L18" s="9"/>
      <c r="M18" s="9"/>
      <c r="N18" s="9"/>
      <c r="O18" s="29"/>
      <c r="P18" s="34"/>
      <c r="Q18" s="34"/>
      <c r="R18" s="35"/>
      <c r="V18" s="3"/>
      <c r="W18" s="6"/>
      <c r="X18" s="5"/>
      <c r="Y18" s="5"/>
    </row>
    <row r="19" spans="1:18" ht="18" customHeight="1">
      <c r="A19" s="31" t="s">
        <v>69</v>
      </c>
      <c r="B19" s="32"/>
      <c r="C19" s="32"/>
      <c r="D19" s="32"/>
      <c r="E19" s="33"/>
      <c r="F19" s="33"/>
      <c r="G19" s="33"/>
      <c r="H19" s="8"/>
      <c r="I19" s="31"/>
      <c r="J19" s="31"/>
      <c r="K19" s="31"/>
      <c r="L19" s="32"/>
      <c r="M19" s="32"/>
      <c r="N19" s="32"/>
      <c r="O19" s="36"/>
      <c r="P19" s="33"/>
      <c r="Q19" s="33"/>
      <c r="R19" s="8"/>
    </row>
    <row r="20" spans="1:18" ht="18" customHeight="1">
      <c r="A20" s="10" t="s">
        <v>8</v>
      </c>
      <c r="B20" s="43" t="str">
        <f>A21</f>
        <v>大和田FC(A)</v>
      </c>
      <c r="C20" s="44"/>
      <c r="D20" s="45"/>
      <c r="E20" s="46" t="str">
        <f>A22</f>
        <v>ﾊﾞﾃﾞｨｰSC千葉(B)</v>
      </c>
      <c r="F20" s="47"/>
      <c r="G20" s="48"/>
      <c r="H20" s="46" t="str">
        <f>A23</f>
        <v>藤崎SC(C)</v>
      </c>
      <c r="I20" s="47"/>
      <c r="J20" s="48"/>
      <c r="K20" s="11" t="s">
        <v>2</v>
      </c>
      <c r="L20" s="12" t="s">
        <v>0</v>
      </c>
      <c r="M20" s="12" t="s">
        <v>1</v>
      </c>
      <c r="N20" s="12" t="s">
        <v>7</v>
      </c>
      <c r="O20" s="20" t="s">
        <v>5</v>
      </c>
      <c r="P20" s="12" t="s">
        <v>3</v>
      </c>
      <c r="Q20" s="12" t="s">
        <v>4</v>
      </c>
      <c r="R20" s="12" t="s">
        <v>6</v>
      </c>
    </row>
    <row r="21" spans="1:18" ht="18" customHeight="1">
      <c r="A21" s="13" t="s">
        <v>32</v>
      </c>
      <c r="B21" s="14"/>
      <c r="C21" s="15"/>
      <c r="D21" s="15"/>
      <c r="E21" s="16">
        <v>0</v>
      </c>
      <c r="F21" s="17" t="s">
        <v>74</v>
      </c>
      <c r="G21" s="18">
        <v>4</v>
      </c>
      <c r="H21" s="19">
        <v>2</v>
      </c>
      <c r="I21" s="19" t="s">
        <v>73</v>
      </c>
      <c r="J21" s="18">
        <v>2</v>
      </c>
      <c r="K21" s="11">
        <f>L21*3+M21*1</f>
        <v>1</v>
      </c>
      <c r="L21" s="12">
        <f>COUNTIF(B21:J21,"○")</f>
        <v>0</v>
      </c>
      <c r="M21" s="12">
        <f>COUNTIF(B21:J21,"△")</f>
        <v>1</v>
      </c>
      <c r="N21" s="12">
        <f>COUNTIF(B21:J21,"●")</f>
        <v>1</v>
      </c>
      <c r="O21" s="20">
        <f>P21-Q21</f>
        <v>-4</v>
      </c>
      <c r="P21" s="21">
        <f>B21+E21+H21</f>
        <v>2</v>
      </c>
      <c r="Q21" s="21">
        <f>D21+G21+J21</f>
        <v>6</v>
      </c>
      <c r="R21" s="12">
        <v>3</v>
      </c>
    </row>
    <row r="22" spans="1:18" ht="18" customHeight="1">
      <c r="A22" s="13" t="s">
        <v>60</v>
      </c>
      <c r="B22" s="16">
        <v>4</v>
      </c>
      <c r="C22" s="19" t="s">
        <v>72</v>
      </c>
      <c r="D22" s="18">
        <v>0</v>
      </c>
      <c r="E22" s="23"/>
      <c r="F22" s="24"/>
      <c r="G22" s="25"/>
      <c r="H22" s="26">
        <v>3</v>
      </c>
      <c r="I22" s="26" t="s">
        <v>72</v>
      </c>
      <c r="J22" s="27">
        <v>0</v>
      </c>
      <c r="K22" s="11">
        <f>L22*3+M22*1</f>
        <v>6</v>
      </c>
      <c r="L22" s="12">
        <f>COUNTIF(B22:J22,"○")</f>
        <v>2</v>
      </c>
      <c r="M22" s="12">
        <f>COUNTIF(B22:J22,"△")</f>
        <v>0</v>
      </c>
      <c r="N22" s="12">
        <f>COUNTIF(B22:J22,"●")</f>
        <v>0</v>
      </c>
      <c r="O22" s="20">
        <f>P22-Q22</f>
        <v>7</v>
      </c>
      <c r="P22" s="21">
        <f>B22+E22+H22</f>
        <v>7</v>
      </c>
      <c r="Q22" s="21">
        <f>D22+G22+J22</f>
        <v>0</v>
      </c>
      <c r="R22" s="12">
        <v>1</v>
      </c>
    </row>
    <row r="23" spans="1:18" ht="18" customHeight="1">
      <c r="A23" s="13" t="s">
        <v>66</v>
      </c>
      <c r="B23" s="16">
        <v>2</v>
      </c>
      <c r="C23" s="17" t="s">
        <v>73</v>
      </c>
      <c r="D23" s="18">
        <v>2</v>
      </c>
      <c r="E23" s="28">
        <v>0</v>
      </c>
      <c r="F23" s="17" t="s">
        <v>74</v>
      </c>
      <c r="G23" s="27">
        <v>3</v>
      </c>
      <c r="H23" s="24"/>
      <c r="I23" s="24"/>
      <c r="J23" s="25"/>
      <c r="K23" s="11">
        <f>L23*3+M23*1</f>
        <v>1</v>
      </c>
      <c r="L23" s="12">
        <f>COUNTIF(B23:J23,"○")</f>
        <v>0</v>
      </c>
      <c r="M23" s="12">
        <f>COUNTIF(B23:J23,"△")</f>
        <v>1</v>
      </c>
      <c r="N23" s="12">
        <f>COUNTIF(B23:J23,"●")</f>
        <v>1</v>
      </c>
      <c r="O23" s="20">
        <f>P23-Q23</f>
        <v>-3</v>
      </c>
      <c r="P23" s="21">
        <f>B23+E23+H23</f>
        <v>2</v>
      </c>
      <c r="Q23" s="21">
        <f>D23+G23+J23</f>
        <v>5</v>
      </c>
      <c r="R23" s="12">
        <v>2</v>
      </c>
    </row>
    <row r="24" spans="1:18" ht="18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29"/>
      <c r="P24" s="9"/>
      <c r="Q24" s="9"/>
      <c r="R24" s="17"/>
    </row>
    <row r="25" spans="1:18" ht="18" customHeight="1">
      <c r="A25" s="10" t="s">
        <v>9</v>
      </c>
      <c r="B25" s="43" t="str">
        <f>A26</f>
        <v>谷津SC(C)</v>
      </c>
      <c r="C25" s="44"/>
      <c r="D25" s="45"/>
      <c r="E25" s="46" t="str">
        <f>A27</f>
        <v>矢切SC(C)</v>
      </c>
      <c r="F25" s="47"/>
      <c r="G25" s="48"/>
      <c r="H25" s="46" t="str">
        <f>A28</f>
        <v>船橋ｲﾚﾌﾞﾝ(B)</v>
      </c>
      <c r="I25" s="47"/>
      <c r="J25" s="48"/>
      <c r="K25" s="11" t="s">
        <v>2</v>
      </c>
      <c r="L25" s="12" t="s">
        <v>0</v>
      </c>
      <c r="M25" s="12" t="s">
        <v>1</v>
      </c>
      <c r="N25" s="12" t="s">
        <v>7</v>
      </c>
      <c r="O25" s="20" t="s">
        <v>5</v>
      </c>
      <c r="P25" s="12" t="s">
        <v>3</v>
      </c>
      <c r="Q25" s="12" t="s">
        <v>4</v>
      </c>
      <c r="R25" s="12" t="s">
        <v>6</v>
      </c>
    </row>
    <row r="26" spans="1:18" ht="18" customHeight="1">
      <c r="A26" s="22" t="s">
        <v>64</v>
      </c>
      <c r="B26" s="14"/>
      <c r="C26" s="15"/>
      <c r="D26" s="15"/>
      <c r="E26" s="16">
        <v>0</v>
      </c>
      <c r="F26" s="17" t="s">
        <v>74</v>
      </c>
      <c r="G26" s="18">
        <v>3</v>
      </c>
      <c r="H26" s="19">
        <v>0</v>
      </c>
      <c r="I26" s="19" t="s">
        <v>74</v>
      </c>
      <c r="J26" s="18">
        <v>3</v>
      </c>
      <c r="K26" s="11">
        <f>L26*3+M26*1</f>
        <v>0</v>
      </c>
      <c r="L26" s="12">
        <f>COUNTIF(B26:J26,"○")</f>
        <v>0</v>
      </c>
      <c r="M26" s="12">
        <f>COUNTIF(B26:J26,"△")</f>
        <v>0</v>
      </c>
      <c r="N26" s="12">
        <f>COUNTIF(B26:J26,"●")</f>
        <v>2</v>
      </c>
      <c r="O26" s="20">
        <f>P26-Q26</f>
        <v>-6</v>
      </c>
      <c r="P26" s="21">
        <f>B26+E26+H26</f>
        <v>0</v>
      </c>
      <c r="Q26" s="21">
        <f>D26+G26+J26</f>
        <v>6</v>
      </c>
      <c r="R26" s="12">
        <v>3</v>
      </c>
    </row>
    <row r="27" spans="1:18" ht="18" customHeight="1">
      <c r="A27" s="22" t="s">
        <v>65</v>
      </c>
      <c r="B27" s="16">
        <v>3</v>
      </c>
      <c r="C27" s="19" t="s">
        <v>72</v>
      </c>
      <c r="D27" s="18">
        <v>0</v>
      </c>
      <c r="E27" s="23"/>
      <c r="F27" s="24"/>
      <c r="G27" s="25"/>
      <c r="H27" s="26">
        <v>1</v>
      </c>
      <c r="I27" s="26" t="s">
        <v>72</v>
      </c>
      <c r="J27" s="27">
        <v>0</v>
      </c>
      <c r="K27" s="11">
        <f>L27*3+M27*1</f>
        <v>6</v>
      </c>
      <c r="L27" s="12">
        <f>COUNTIF(B27:J27,"○")</f>
        <v>2</v>
      </c>
      <c r="M27" s="12">
        <f>COUNTIF(B27:J27,"△")</f>
        <v>0</v>
      </c>
      <c r="N27" s="12">
        <f>COUNTIF(B27:J27,"●")</f>
        <v>0</v>
      </c>
      <c r="O27" s="20">
        <f>P27-Q27</f>
        <v>4</v>
      </c>
      <c r="P27" s="21">
        <f>B27+E27+H27</f>
        <v>4</v>
      </c>
      <c r="Q27" s="21">
        <f>D27+G27+J27</f>
        <v>0</v>
      </c>
      <c r="R27" s="12">
        <v>1</v>
      </c>
    </row>
    <row r="28" spans="1:18" ht="18" customHeight="1">
      <c r="A28" s="22" t="s">
        <v>36</v>
      </c>
      <c r="B28" s="16">
        <v>3</v>
      </c>
      <c r="C28" s="17" t="s">
        <v>72</v>
      </c>
      <c r="D28" s="18">
        <v>0</v>
      </c>
      <c r="E28" s="28">
        <v>0</v>
      </c>
      <c r="F28" s="17" t="s">
        <v>74</v>
      </c>
      <c r="G28" s="27">
        <v>1</v>
      </c>
      <c r="H28" s="24"/>
      <c r="I28" s="24"/>
      <c r="J28" s="25"/>
      <c r="K28" s="11">
        <f>L28*3+M28*1</f>
        <v>3</v>
      </c>
      <c r="L28" s="12">
        <f>COUNTIF(B28:J28,"○")</f>
        <v>1</v>
      </c>
      <c r="M28" s="12">
        <f>COUNTIF(B28:J28,"△")</f>
        <v>0</v>
      </c>
      <c r="N28" s="12">
        <f>COUNTIF(B28:J28,"●")</f>
        <v>1</v>
      </c>
      <c r="O28" s="20">
        <f>P28-Q28</f>
        <v>2</v>
      </c>
      <c r="P28" s="21">
        <f>B28+E28+H28</f>
        <v>3</v>
      </c>
      <c r="Q28" s="21">
        <f>D28+G28+J28</f>
        <v>1</v>
      </c>
      <c r="R28" s="12">
        <v>2</v>
      </c>
    </row>
    <row r="29" spans="1:18" ht="18" customHeight="1">
      <c r="A29" s="31"/>
      <c r="B29" s="32"/>
      <c r="C29" s="9"/>
      <c r="D29" s="33"/>
      <c r="E29" s="33"/>
      <c r="F29" s="9"/>
      <c r="G29" s="33"/>
      <c r="H29" s="33"/>
      <c r="I29" s="33"/>
      <c r="J29" s="33"/>
      <c r="K29" s="9"/>
      <c r="L29" s="9"/>
      <c r="M29" s="9"/>
      <c r="N29" s="9"/>
      <c r="O29" s="29"/>
      <c r="P29" s="34"/>
      <c r="Q29" s="34"/>
      <c r="R29" s="37"/>
    </row>
    <row r="30" spans="1:18" ht="18" customHeight="1">
      <c r="A30" s="10" t="s">
        <v>10</v>
      </c>
      <c r="B30" s="43" t="str">
        <f>A31</f>
        <v>ｱﾍﾞｰﾘｬｽ千葉(A)</v>
      </c>
      <c r="C30" s="44"/>
      <c r="D30" s="45"/>
      <c r="E30" s="46" t="str">
        <f>A32</f>
        <v>秋津SC</v>
      </c>
      <c r="F30" s="47"/>
      <c r="G30" s="48"/>
      <c r="H30" s="46" t="str">
        <f>A33</f>
        <v>大久保東FC(A)</v>
      </c>
      <c r="I30" s="47"/>
      <c r="J30" s="48"/>
      <c r="K30" s="11" t="s">
        <v>2</v>
      </c>
      <c r="L30" s="12" t="s">
        <v>0</v>
      </c>
      <c r="M30" s="12" t="s">
        <v>1</v>
      </c>
      <c r="N30" s="12" t="s">
        <v>7</v>
      </c>
      <c r="O30" s="20" t="s">
        <v>5</v>
      </c>
      <c r="P30" s="12" t="s">
        <v>3</v>
      </c>
      <c r="Q30" s="12" t="s">
        <v>4</v>
      </c>
      <c r="R30" s="12" t="s">
        <v>6</v>
      </c>
    </row>
    <row r="31" spans="1:18" ht="18" customHeight="1">
      <c r="A31" s="22" t="s">
        <v>33</v>
      </c>
      <c r="B31" s="14"/>
      <c r="C31" s="15"/>
      <c r="D31" s="15"/>
      <c r="E31" s="16">
        <v>1</v>
      </c>
      <c r="F31" s="17" t="s">
        <v>74</v>
      </c>
      <c r="G31" s="18">
        <v>4</v>
      </c>
      <c r="H31" s="19">
        <v>1</v>
      </c>
      <c r="I31" s="19" t="s">
        <v>74</v>
      </c>
      <c r="J31" s="18">
        <v>4</v>
      </c>
      <c r="K31" s="11">
        <f>L31*3+M31*1</f>
        <v>0</v>
      </c>
      <c r="L31" s="12">
        <f>COUNTIF(B31:J31,"○")</f>
        <v>0</v>
      </c>
      <c r="M31" s="12">
        <f>COUNTIF(B31:J31,"△")</f>
        <v>0</v>
      </c>
      <c r="N31" s="12">
        <f>COUNTIF(B31:J31,"●")</f>
        <v>2</v>
      </c>
      <c r="O31" s="20">
        <f>P31-Q31</f>
        <v>-6</v>
      </c>
      <c r="P31" s="21">
        <f>B31+E31+H31</f>
        <v>2</v>
      </c>
      <c r="Q31" s="21">
        <f>D31+G31+J31</f>
        <v>8</v>
      </c>
      <c r="R31" s="12">
        <v>3</v>
      </c>
    </row>
    <row r="32" spans="1:18" ht="18" customHeight="1">
      <c r="A32" s="22" t="s">
        <v>34</v>
      </c>
      <c r="B32" s="16">
        <v>4</v>
      </c>
      <c r="C32" s="19" t="s">
        <v>72</v>
      </c>
      <c r="D32" s="18">
        <v>1</v>
      </c>
      <c r="E32" s="23"/>
      <c r="F32" s="24"/>
      <c r="G32" s="25"/>
      <c r="H32" s="26">
        <v>0</v>
      </c>
      <c r="I32" s="26" t="s">
        <v>73</v>
      </c>
      <c r="J32" s="27">
        <v>0</v>
      </c>
      <c r="K32" s="11">
        <f>L32*3+M32*1</f>
        <v>4</v>
      </c>
      <c r="L32" s="12">
        <f>COUNTIF(B32:J32,"○")</f>
        <v>1</v>
      </c>
      <c r="M32" s="12">
        <f>COUNTIF(B32:J32,"△")</f>
        <v>1</v>
      </c>
      <c r="N32" s="12">
        <f>COUNTIF(B32:J32,"●")</f>
        <v>0</v>
      </c>
      <c r="O32" s="20">
        <f>P32-Q32</f>
        <v>3</v>
      </c>
      <c r="P32" s="21">
        <f>B32+E32+H32</f>
        <v>4</v>
      </c>
      <c r="Q32" s="21">
        <f>D32+G32+J32</f>
        <v>1</v>
      </c>
      <c r="R32" s="12">
        <v>2</v>
      </c>
    </row>
    <row r="33" spans="1:18" ht="18" customHeight="1">
      <c r="A33" s="22" t="s">
        <v>35</v>
      </c>
      <c r="B33" s="16">
        <v>4</v>
      </c>
      <c r="C33" s="17" t="s">
        <v>72</v>
      </c>
      <c r="D33" s="18">
        <v>1</v>
      </c>
      <c r="E33" s="28">
        <v>0</v>
      </c>
      <c r="F33" s="17" t="s">
        <v>73</v>
      </c>
      <c r="G33" s="27">
        <v>0</v>
      </c>
      <c r="H33" s="24"/>
      <c r="I33" s="24"/>
      <c r="J33" s="25"/>
      <c r="K33" s="11">
        <f>L33*3+M33*1</f>
        <v>4</v>
      </c>
      <c r="L33" s="12">
        <f>COUNTIF(B33:J33,"○")</f>
        <v>1</v>
      </c>
      <c r="M33" s="12">
        <f>COUNTIF(B33:J33,"△")</f>
        <v>1</v>
      </c>
      <c r="N33" s="12">
        <f>COUNTIF(B33:J33,"●")</f>
        <v>0</v>
      </c>
      <c r="O33" s="20">
        <f>P33-Q33</f>
        <v>3</v>
      </c>
      <c r="P33" s="21">
        <f>B33+E33+H33</f>
        <v>4</v>
      </c>
      <c r="Q33" s="21">
        <f>D33+G33+J33</f>
        <v>1</v>
      </c>
      <c r="R33" s="12">
        <v>1</v>
      </c>
    </row>
    <row r="34" spans="14:18" ht="18" customHeight="1">
      <c r="N34" s="51" t="s">
        <v>95</v>
      </c>
      <c r="O34" s="52"/>
      <c r="P34" s="52"/>
      <c r="Q34" s="52"/>
      <c r="R34" s="52"/>
    </row>
  </sheetData>
  <sheetProtection/>
  <mergeCells count="25">
    <mergeCell ref="E25:G25"/>
    <mergeCell ref="H25:J25"/>
    <mergeCell ref="N34:R34"/>
    <mergeCell ref="M12:R12"/>
    <mergeCell ref="B14:D14"/>
    <mergeCell ref="E14:G14"/>
    <mergeCell ref="H14:J14"/>
    <mergeCell ref="B30:D30"/>
    <mergeCell ref="E30:G30"/>
    <mergeCell ref="H30:J30"/>
    <mergeCell ref="B20:D20"/>
    <mergeCell ref="E20:G20"/>
    <mergeCell ref="H20:J20"/>
    <mergeCell ref="B25:D25"/>
    <mergeCell ref="B3:D3"/>
    <mergeCell ref="E3:G3"/>
    <mergeCell ref="H3:J3"/>
    <mergeCell ref="B8:D8"/>
    <mergeCell ref="E8:G8"/>
    <mergeCell ref="H8:J8"/>
    <mergeCell ref="A1:D1"/>
    <mergeCell ref="N1:R1"/>
    <mergeCell ref="B2:D2"/>
    <mergeCell ref="E2:G2"/>
    <mergeCell ref="O2:R2"/>
  </mergeCells>
  <printOptions/>
  <pageMargins left="0.7874015748031497" right="0.3937007874015748" top="1.39" bottom="0.5905511811023623" header="0.87" footer="0.3937007874015748"/>
  <pageSetup horizontalDpi="300" verticalDpi="300" orientation="portrait" paperSize="9" r:id="rId1"/>
  <headerFooter alignWithMargins="0">
    <oddHeader>&amp;C&amp;"ＭＳ Ｐゴシック,太字 斜体"&amp;16 2013　ラリー杯　2年生大会　結果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32"/>
  <sheetViews>
    <sheetView view="pageLayout" workbookViewId="0" topLeftCell="A1">
      <selection activeCell="A1" sqref="A1:D1"/>
    </sheetView>
  </sheetViews>
  <sheetFormatPr defaultColWidth="10.625" defaultRowHeight="18" customHeight="1"/>
  <cols>
    <col min="1" max="1" width="12.625" style="2" customWidth="1"/>
    <col min="2" max="18" width="4.625" style="2" customWidth="1"/>
    <col min="19" max="21" width="3.625" style="2" customWidth="1"/>
    <col min="22" max="22" width="5.625" style="2" customWidth="1"/>
    <col min="23" max="23" width="9.625" style="2" customWidth="1"/>
    <col min="24" max="24" width="3.625" style="2" customWidth="1"/>
    <col min="25" max="25" width="9.625" style="2" customWidth="1"/>
    <col min="26" max="16384" width="10.625" style="2" customWidth="1"/>
  </cols>
  <sheetData>
    <row r="1" spans="1:18" ht="18" customHeight="1">
      <c r="A1" s="39" t="s">
        <v>14</v>
      </c>
      <c r="B1" s="39"/>
      <c r="C1" s="39"/>
      <c r="D1" s="39"/>
      <c r="K1" s="7"/>
      <c r="N1" s="40"/>
      <c r="O1" s="40"/>
      <c r="P1" s="40"/>
      <c r="Q1" s="40"/>
      <c r="R1" s="40"/>
    </row>
    <row r="2" spans="1:18" ht="18" customHeight="1">
      <c r="A2" s="8" t="s">
        <v>68</v>
      </c>
      <c r="B2" s="41"/>
      <c r="C2" s="41"/>
      <c r="D2" s="41"/>
      <c r="E2" s="41"/>
      <c r="F2" s="41"/>
      <c r="G2" s="41"/>
      <c r="H2" s="9"/>
      <c r="I2" s="9"/>
      <c r="J2" s="9"/>
      <c r="K2" s="8"/>
      <c r="L2" s="8"/>
      <c r="M2" s="8"/>
      <c r="N2" s="8"/>
      <c r="O2" s="42">
        <v>41566</v>
      </c>
      <c r="P2" s="42"/>
      <c r="Q2" s="42"/>
      <c r="R2" s="42"/>
    </row>
    <row r="3" spans="1:25" ht="18" customHeight="1">
      <c r="A3" s="10">
        <v>1</v>
      </c>
      <c r="B3" s="43" t="str">
        <f>A4</f>
        <v>まつひだいSC(A)</v>
      </c>
      <c r="C3" s="44"/>
      <c r="D3" s="45"/>
      <c r="E3" s="46" t="str">
        <f>A5</f>
        <v>東習志野FC(B)</v>
      </c>
      <c r="F3" s="47"/>
      <c r="G3" s="48"/>
      <c r="H3" s="46" t="str">
        <f>A6</f>
        <v>藤崎SC(D)</v>
      </c>
      <c r="I3" s="47"/>
      <c r="J3" s="48"/>
      <c r="K3" s="11" t="s">
        <v>2</v>
      </c>
      <c r="L3" s="12" t="s">
        <v>0</v>
      </c>
      <c r="M3" s="12" t="s">
        <v>1</v>
      </c>
      <c r="N3" s="12" t="s">
        <v>7</v>
      </c>
      <c r="O3" s="12" t="s">
        <v>5</v>
      </c>
      <c r="P3" s="12" t="s">
        <v>3</v>
      </c>
      <c r="Q3" s="12" t="s">
        <v>4</v>
      </c>
      <c r="R3" s="12" t="s">
        <v>6</v>
      </c>
      <c r="S3" s="1"/>
      <c r="T3" s="1"/>
      <c r="V3" s="3"/>
      <c r="W3" s="4"/>
      <c r="X3" s="5"/>
      <c r="Y3" s="5"/>
    </row>
    <row r="4" spans="1:25" ht="18" customHeight="1">
      <c r="A4" s="13" t="s">
        <v>82</v>
      </c>
      <c r="B4" s="14"/>
      <c r="C4" s="15"/>
      <c r="D4" s="15"/>
      <c r="E4" s="16">
        <v>0</v>
      </c>
      <c r="F4" s="17" t="s">
        <v>83</v>
      </c>
      <c r="G4" s="18">
        <v>0</v>
      </c>
      <c r="H4" s="19">
        <v>0</v>
      </c>
      <c r="I4" s="19" t="s">
        <v>84</v>
      </c>
      <c r="J4" s="18">
        <v>1</v>
      </c>
      <c r="K4" s="11">
        <f>L4*3+M4*1</f>
        <v>1</v>
      </c>
      <c r="L4" s="12">
        <f>COUNTIF(B4:J4,"○")</f>
        <v>0</v>
      </c>
      <c r="M4" s="12">
        <f>COUNTIF(B4:J4,"△")</f>
        <v>1</v>
      </c>
      <c r="N4" s="12">
        <f>COUNTIF(B4:J4,"●")</f>
        <v>1</v>
      </c>
      <c r="O4" s="20">
        <f>P4-Q4</f>
        <v>-1</v>
      </c>
      <c r="P4" s="21">
        <f>B4+E4+H4</f>
        <v>0</v>
      </c>
      <c r="Q4" s="21">
        <f>D4+G4+J4</f>
        <v>1</v>
      </c>
      <c r="R4" s="12">
        <v>2</v>
      </c>
      <c r="S4" s="1"/>
      <c r="T4" s="1"/>
      <c r="V4" s="3"/>
      <c r="W4" s="4"/>
      <c r="X4" s="5"/>
      <c r="Y4" s="1"/>
    </row>
    <row r="5" spans="1:25" ht="18" customHeight="1">
      <c r="A5" s="22" t="s">
        <v>37</v>
      </c>
      <c r="B5" s="16">
        <v>0</v>
      </c>
      <c r="C5" s="19" t="s">
        <v>83</v>
      </c>
      <c r="D5" s="18">
        <v>0</v>
      </c>
      <c r="E5" s="23"/>
      <c r="F5" s="24"/>
      <c r="G5" s="25"/>
      <c r="H5" s="26">
        <v>0</v>
      </c>
      <c r="I5" s="26" t="s">
        <v>85</v>
      </c>
      <c r="J5" s="27">
        <v>4</v>
      </c>
      <c r="K5" s="11">
        <f>L5*3+M5*1</f>
        <v>1</v>
      </c>
      <c r="L5" s="12">
        <f>COUNTIF(B5:J5,"○")</f>
        <v>0</v>
      </c>
      <c r="M5" s="12">
        <f>COUNTIF(B5:J5,"△")</f>
        <v>1</v>
      </c>
      <c r="N5" s="12">
        <f>COUNTIF(B5:J5,"●")</f>
        <v>1</v>
      </c>
      <c r="O5" s="20">
        <f>P5-Q5</f>
        <v>-4</v>
      </c>
      <c r="P5" s="21">
        <f>B5+E5+H5</f>
        <v>0</v>
      </c>
      <c r="Q5" s="21">
        <f>D5+G5+J5</f>
        <v>4</v>
      </c>
      <c r="R5" s="12">
        <v>3</v>
      </c>
      <c r="S5" s="1"/>
      <c r="T5" s="1"/>
      <c r="V5" s="3"/>
      <c r="W5" s="4"/>
      <c r="X5" s="5"/>
      <c r="Y5" s="5"/>
    </row>
    <row r="6" spans="1:25" ht="18" customHeight="1">
      <c r="A6" s="22" t="s">
        <v>38</v>
      </c>
      <c r="B6" s="16">
        <v>1</v>
      </c>
      <c r="C6" s="17" t="s">
        <v>86</v>
      </c>
      <c r="D6" s="18">
        <v>0</v>
      </c>
      <c r="E6" s="28">
        <v>4</v>
      </c>
      <c r="F6" s="17" t="s">
        <v>86</v>
      </c>
      <c r="G6" s="27">
        <v>0</v>
      </c>
      <c r="H6" s="24"/>
      <c r="I6" s="24"/>
      <c r="J6" s="25"/>
      <c r="K6" s="11">
        <f>L6*3+M6*1</f>
        <v>6</v>
      </c>
      <c r="L6" s="12">
        <f>COUNTIF(B6:J6,"○")</f>
        <v>2</v>
      </c>
      <c r="M6" s="12">
        <f>COUNTIF(B6:J6,"△")</f>
        <v>0</v>
      </c>
      <c r="N6" s="12">
        <f>COUNTIF(B6:J6,"●")</f>
        <v>0</v>
      </c>
      <c r="O6" s="20">
        <f>P6-Q6</f>
        <v>5</v>
      </c>
      <c r="P6" s="21">
        <f>B6+E6+H6</f>
        <v>5</v>
      </c>
      <c r="Q6" s="21">
        <f>D6+G6+J6</f>
        <v>0</v>
      </c>
      <c r="R6" s="12">
        <v>1</v>
      </c>
      <c r="S6" s="1"/>
      <c r="T6" s="1"/>
      <c r="U6" s="1"/>
      <c r="V6" s="3"/>
      <c r="W6" s="4"/>
      <c r="X6" s="5"/>
      <c r="Y6" s="1"/>
    </row>
    <row r="7" spans="1:24" ht="18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9"/>
      <c r="P7" s="9"/>
      <c r="Q7" s="9"/>
      <c r="R7" s="17"/>
      <c r="V7" s="3"/>
      <c r="W7" s="6"/>
      <c r="X7" s="5"/>
    </row>
    <row r="8" spans="1:25" ht="18" customHeight="1">
      <c r="A8" s="30">
        <v>2</v>
      </c>
      <c r="B8" s="43" t="str">
        <f>A9</f>
        <v>MSS・香澄</v>
      </c>
      <c r="C8" s="44"/>
      <c r="D8" s="45"/>
      <c r="E8" s="46" t="str">
        <f>A10</f>
        <v>志津FC(B)</v>
      </c>
      <c r="F8" s="47"/>
      <c r="G8" s="48"/>
      <c r="H8" s="46" t="str">
        <f>A11</f>
        <v>大久保SC(B)</v>
      </c>
      <c r="I8" s="47"/>
      <c r="J8" s="48"/>
      <c r="K8" s="11" t="s">
        <v>2</v>
      </c>
      <c r="L8" s="12" t="s">
        <v>0</v>
      </c>
      <c r="M8" s="12" t="s">
        <v>1</v>
      </c>
      <c r="N8" s="12" t="s">
        <v>7</v>
      </c>
      <c r="O8" s="20" t="s">
        <v>5</v>
      </c>
      <c r="P8" s="12" t="s">
        <v>3</v>
      </c>
      <c r="Q8" s="12" t="s">
        <v>4</v>
      </c>
      <c r="R8" s="12" t="s">
        <v>6</v>
      </c>
      <c r="V8" s="3"/>
      <c r="X8" s="5"/>
      <c r="Y8" s="1"/>
    </row>
    <row r="9" spans="1:24" ht="18" customHeight="1">
      <c r="A9" s="13" t="s">
        <v>39</v>
      </c>
      <c r="B9" s="14"/>
      <c r="C9" s="15"/>
      <c r="D9" s="15"/>
      <c r="E9" s="16">
        <v>0</v>
      </c>
      <c r="F9" s="17" t="s">
        <v>84</v>
      </c>
      <c r="G9" s="18">
        <v>4</v>
      </c>
      <c r="H9" s="19">
        <v>1</v>
      </c>
      <c r="I9" s="19" t="s">
        <v>86</v>
      </c>
      <c r="J9" s="18">
        <v>0</v>
      </c>
      <c r="K9" s="11">
        <f>L9*3+M9*1</f>
        <v>3</v>
      </c>
      <c r="L9" s="12">
        <f>COUNTIF(B9:J9,"○")</f>
        <v>1</v>
      </c>
      <c r="M9" s="12">
        <f>COUNTIF(B9:J9,"△")</f>
        <v>0</v>
      </c>
      <c r="N9" s="12">
        <f>COUNTIF(B9:J9,"●")</f>
        <v>1</v>
      </c>
      <c r="O9" s="20">
        <f>P9-Q9</f>
        <v>-3</v>
      </c>
      <c r="P9" s="21">
        <f>B9+E9+H9</f>
        <v>1</v>
      </c>
      <c r="Q9" s="21">
        <f>D9+G9+J9</f>
        <v>4</v>
      </c>
      <c r="R9" s="12">
        <v>2</v>
      </c>
      <c r="V9" s="3"/>
      <c r="X9" s="5"/>
    </row>
    <row r="10" spans="1:24" ht="18" customHeight="1">
      <c r="A10" s="22" t="s">
        <v>40</v>
      </c>
      <c r="B10" s="16">
        <v>4</v>
      </c>
      <c r="C10" s="19" t="s">
        <v>86</v>
      </c>
      <c r="D10" s="18">
        <v>0</v>
      </c>
      <c r="E10" s="23"/>
      <c r="F10" s="24"/>
      <c r="G10" s="25"/>
      <c r="H10" s="26">
        <v>5</v>
      </c>
      <c r="I10" s="26" t="s">
        <v>87</v>
      </c>
      <c r="J10" s="27">
        <v>1</v>
      </c>
      <c r="K10" s="11">
        <f>L10*3+M10*1</f>
        <v>6</v>
      </c>
      <c r="L10" s="12">
        <f>COUNTIF(B10:J10,"○")</f>
        <v>2</v>
      </c>
      <c r="M10" s="12">
        <f>COUNTIF(B10:J10,"△")</f>
        <v>0</v>
      </c>
      <c r="N10" s="12">
        <f>COUNTIF(B10:J10,"●")</f>
        <v>0</v>
      </c>
      <c r="O10" s="20">
        <f>P10-Q10</f>
        <v>8</v>
      </c>
      <c r="P10" s="21">
        <f>B10+E10+H10</f>
        <v>9</v>
      </c>
      <c r="Q10" s="21">
        <f>D10+G10+J10</f>
        <v>1</v>
      </c>
      <c r="R10" s="12">
        <v>1</v>
      </c>
      <c r="X10" s="5"/>
    </row>
    <row r="11" spans="1:24" ht="18" customHeight="1">
      <c r="A11" s="22" t="s">
        <v>41</v>
      </c>
      <c r="B11" s="16">
        <v>0</v>
      </c>
      <c r="C11" s="17" t="s">
        <v>84</v>
      </c>
      <c r="D11" s="18">
        <v>1</v>
      </c>
      <c r="E11" s="28">
        <v>1</v>
      </c>
      <c r="F11" s="17" t="s">
        <v>85</v>
      </c>
      <c r="G11" s="27">
        <v>5</v>
      </c>
      <c r="H11" s="24"/>
      <c r="I11" s="24"/>
      <c r="J11" s="25"/>
      <c r="K11" s="11">
        <f>L11*3+M11*1</f>
        <v>0</v>
      </c>
      <c r="L11" s="12">
        <f>COUNTIF(B11:J11,"○")</f>
        <v>0</v>
      </c>
      <c r="M11" s="12">
        <f>COUNTIF(B11:J11,"△")</f>
        <v>0</v>
      </c>
      <c r="N11" s="12">
        <f>COUNTIF(B11:J11,"●")</f>
        <v>2</v>
      </c>
      <c r="O11" s="20">
        <f>P11-Q11</f>
        <v>-5</v>
      </c>
      <c r="P11" s="21">
        <f>B11+E11+H11</f>
        <v>1</v>
      </c>
      <c r="Q11" s="21">
        <f>D11+G11+J11</f>
        <v>6</v>
      </c>
      <c r="R11" s="12">
        <v>3</v>
      </c>
      <c r="V11" s="3"/>
      <c r="X11" s="5"/>
    </row>
    <row r="12" spans="1:25" ht="18" customHeight="1">
      <c r="A12" s="31"/>
      <c r="B12" s="32"/>
      <c r="C12" s="9"/>
      <c r="D12" s="33"/>
      <c r="E12" s="33"/>
      <c r="F12" s="9"/>
      <c r="G12" s="33"/>
      <c r="H12" s="33"/>
      <c r="I12" s="33"/>
      <c r="J12" s="33"/>
      <c r="K12" s="9"/>
      <c r="L12" s="9"/>
      <c r="M12" s="9"/>
      <c r="N12" s="9"/>
      <c r="O12" s="29"/>
      <c r="P12" s="34"/>
      <c r="Q12" s="34"/>
      <c r="R12" s="37"/>
      <c r="V12" s="3"/>
      <c r="W12" s="6"/>
      <c r="X12" s="5"/>
      <c r="Y12" s="5"/>
    </row>
    <row r="13" spans="1:25" ht="18" customHeight="1">
      <c r="A13" s="30">
        <v>3</v>
      </c>
      <c r="B13" s="43" t="str">
        <f>A14</f>
        <v>谷津SC(D)</v>
      </c>
      <c r="C13" s="44"/>
      <c r="D13" s="45"/>
      <c r="E13" s="46" t="str">
        <f>A15</f>
        <v>船橋ｲﾚﾌﾞﾝ(A)</v>
      </c>
      <c r="F13" s="47"/>
      <c r="G13" s="48"/>
      <c r="H13" s="46" t="str">
        <f>A16</f>
        <v>ｱﾍﾞｰﾘｬｽ千葉(B)</v>
      </c>
      <c r="I13" s="47"/>
      <c r="J13" s="48"/>
      <c r="K13" s="11" t="s">
        <v>2</v>
      </c>
      <c r="L13" s="12" t="s">
        <v>0</v>
      </c>
      <c r="M13" s="12" t="s">
        <v>1</v>
      </c>
      <c r="N13" s="12" t="s">
        <v>7</v>
      </c>
      <c r="O13" s="20" t="s">
        <v>5</v>
      </c>
      <c r="P13" s="12" t="s">
        <v>3</v>
      </c>
      <c r="Q13" s="12" t="s">
        <v>4</v>
      </c>
      <c r="R13" s="12" t="s">
        <v>6</v>
      </c>
      <c r="V13" s="3"/>
      <c r="W13" s="6"/>
      <c r="X13" s="5"/>
      <c r="Y13" s="5"/>
    </row>
    <row r="14" spans="1:25" ht="18" customHeight="1">
      <c r="A14" s="13" t="s">
        <v>42</v>
      </c>
      <c r="B14" s="14"/>
      <c r="C14" s="15"/>
      <c r="D14" s="15"/>
      <c r="E14" s="16">
        <v>0</v>
      </c>
      <c r="F14" s="17" t="s">
        <v>84</v>
      </c>
      <c r="G14" s="18">
        <v>1</v>
      </c>
      <c r="H14" s="19">
        <v>0</v>
      </c>
      <c r="I14" s="19" t="s">
        <v>84</v>
      </c>
      <c r="J14" s="18">
        <v>2</v>
      </c>
      <c r="K14" s="11">
        <f>L14*3+M14*1</f>
        <v>0</v>
      </c>
      <c r="L14" s="12">
        <f>COUNTIF(B14:J14,"○")</f>
        <v>0</v>
      </c>
      <c r="M14" s="12">
        <f>COUNTIF(B14:J14,"△")</f>
        <v>0</v>
      </c>
      <c r="N14" s="12">
        <f>COUNTIF(B14:J14,"●")</f>
        <v>2</v>
      </c>
      <c r="O14" s="20">
        <f>P14-Q14</f>
        <v>-3</v>
      </c>
      <c r="P14" s="21">
        <f>B14+E14+H14</f>
        <v>0</v>
      </c>
      <c r="Q14" s="21">
        <f>D14+G14+J14</f>
        <v>3</v>
      </c>
      <c r="R14" s="12">
        <v>3</v>
      </c>
      <c r="V14" s="3"/>
      <c r="W14" s="6"/>
      <c r="X14" s="5"/>
      <c r="Y14" s="5"/>
    </row>
    <row r="15" spans="1:25" ht="18" customHeight="1">
      <c r="A15" s="22" t="s">
        <v>43</v>
      </c>
      <c r="B15" s="16">
        <v>1</v>
      </c>
      <c r="C15" s="19" t="s">
        <v>86</v>
      </c>
      <c r="D15" s="18">
        <v>0</v>
      </c>
      <c r="E15" s="23"/>
      <c r="F15" s="24"/>
      <c r="G15" s="25"/>
      <c r="H15" s="26">
        <v>2</v>
      </c>
      <c r="I15" s="26" t="s">
        <v>86</v>
      </c>
      <c r="J15" s="27">
        <v>1</v>
      </c>
      <c r="K15" s="11">
        <f>L15*3+M15*1</f>
        <v>6</v>
      </c>
      <c r="L15" s="12">
        <f>COUNTIF(B15:J15,"○")</f>
        <v>2</v>
      </c>
      <c r="M15" s="12">
        <f>COUNTIF(B15:J15,"△")</f>
        <v>0</v>
      </c>
      <c r="N15" s="12">
        <f>COUNTIF(B15:J15,"●")</f>
        <v>0</v>
      </c>
      <c r="O15" s="20">
        <f>P15-Q15</f>
        <v>2</v>
      </c>
      <c r="P15" s="21">
        <f>B15+E15+H15</f>
        <v>3</v>
      </c>
      <c r="Q15" s="21">
        <f>D15+G15+J15</f>
        <v>1</v>
      </c>
      <c r="R15" s="12">
        <v>1</v>
      </c>
      <c r="V15" s="3"/>
      <c r="W15" s="6"/>
      <c r="X15" s="5"/>
      <c r="Y15" s="5"/>
    </row>
    <row r="16" spans="1:25" ht="18" customHeight="1">
      <c r="A16" s="22" t="s">
        <v>44</v>
      </c>
      <c r="B16" s="16">
        <v>2</v>
      </c>
      <c r="C16" s="17" t="s">
        <v>87</v>
      </c>
      <c r="D16" s="18">
        <v>0</v>
      </c>
      <c r="E16" s="28">
        <v>1</v>
      </c>
      <c r="F16" s="17" t="s">
        <v>85</v>
      </c>
      <c r="G16" s="27">
        <v>2</v>
      </c>
      <c r="H16" s="24"/>
      <c r="I16" s="24"/>
      <c r="J16" s="25"/>
      <c r="K16" s="11">
        <f>L16*3+M16*1</f>
        <v>3</v>
      </c>
      <c r="L16" s="12">
        <f>COUNTIF(B16:J16,"○")</f>
        <v>1</v>
      </c>
      <c r="M16" s="12">
        <f>COUNTIF(B16:J16,"△")</f>
        <v>0</v>
      </c>
      <c r="N16" s="12">
        <f>COUNTIF(B16:J16,"●")</f>
        <v>1</v>
      </c>
      <c r="O16" s="20">
        <f>P16-Q16</f>
        <v>1</v>
      </c>
      <c r="P16" s="21">
        <f>B16+E16+H16</f>
        <v>3</v>
      </c>
      <c r="Q16" s="21">
        <f>D16+G16+J16</f>
        <v>2</v>
      </c>
      <c r="R16" s="12">
        <v>2</v>
      </c>
      <c r="V16" s="3"/>
      <c r="W16" s="6"/>
      <c r="X16" s="5"/>
      <c r="Y16" s="5"/>
    </row>
    <row r="17" spans="1:25" ht="18" customHeight="1">
      <c r="A17" s="31"/>
      <c r="B17" s="32"/>
      <c r="C17" s="9"/>
      <c r="D17" s="33"/>
      <c r="E17" s="33"/>
      <c r="F17" s="9"/>
      <c r="G17" s="33"/>
      <c r="H17" s="33"/>
      <c r="I17" s="33"/>
      <c r="J17" s="33"/>
      <c r="K17" s="9"/>
      <c r="L17" s="9"/>
      <c r="M17" s="9"/>
      <c r="N17" s="9"/>
      <c r="O17" s="29"/>
      <c r="P17" s="34"/>
      <c r="Q17" s="34"/>
      <c r="R17" s="35"/>
      <c r="V17" s="3"/>
      <c r="W17" s="6"/>
      <c r="X17" s="5"/>
      <c r="Y17" s="5"/>
    </row>
    <row r="18" spans="1:18" ht="18" customHeight="1">
      <c r="A18" s="31" t="s">
        <v>69</v>
      </c>
      <c r="B18" s="32"/>
      <c r="C18" s="32"/>
      <c r="D18" s="32"/>
      <c r="E18" s="33"/>
      <c r="F18" s="33"/>
      <c r="G18" s="33"/>
      <c r="H18" s="8"/>
      <c r="I18" s="31"/>
      <c r="J18" s="31"/>
      <c r="K18" s="31"/>
      <c r="L18" s="32"/>
      <c r="M18" s="32"/>
      <c r="N18" s="32"/>
      <c r="O18" s="36"/>
      <c r="P18" s="33"/>
      <c r="Q18" s="33"/>
      <c r="R18" s="8"/>
    </row>
    <row r="19" spans="1:18" ht="18" customHeight="1">
      <c r="A19" s="10" t="s">
        <v>8</v>
      </c>
      <c r="B19" s="43" t="str">
        <f>A20</f>
        <v>藤崎SC(D)</v>
      </c>
      <c r="C19" s="44"/>
      <c r="D19" s="45"/>
      <c r="E19" s="46" t="str">
        <f>A21</f>
        <v>志津FC(B)</v>
      </c>
      <c r="F19" s="47"/>
      <c r="G19" s="48"/>
      <c r="H19" s="46" t="str">
        <f>A22</f>
        <v>船橋ｲﾚﾌﾞﾝ(A)</v>
      </c>
      <c r="I19" s="47"/>
      <c r="J19" s="48"/>
      <c r="K19" s="11" t="s">
        <v>2</v>
      </c>
      <c r="L19" s="12" t="s">
        <v>0</v>
      </c>
      <c r="M19" s="12" t="s">
        <v>1</v>
      </c>
      <c r="N19" s="12" t="s">
        <v>7</v>
      </c>
      <c r="O19" s="20" t="s">
        <v>5</v>
      </c>
      <c r="P19" s="12" t="s">
        <v>3</v>
      </c>
      <c r="Q19" s="12" t="s">
        <v>4</v>
      </c>
      <c r="R19" s="12" t="s">
        <v>6</v>
      </c>
    </row>
    <row r="20" spans="1:18" ht="18" customHeight="1">
      <c r="A20" s="22" t="s">
        <v>38</v>
      </c>
      <c r="B20" s="14"/>
      <c r="C20" s="15"/>
      <c r="D20" s="15"/>
      <c r="E20" s="16">
        <v>2</v>
      </c>
      <c r="F20" s="17" t="s">
        <v>84</v>
      </c>
      <c r="G20" s="18">
        <v>4</v>
      </c>
      <c r="H20" s="19">
        <v>1</v>
      </c>
      <c r="I20" s="19" t="s">
        <v>84</v>
      </c>
      <c r="J20" s="18">
        <v>2</v>
      </c>
      <c r="K20" s="11">
        <f>L20*3+M20*1</f>
        <v>0</v>
      </c>
      <c r="L20" s="12">
        <f>COUNTIF(B20:J20,"○")</f>
        <v>0</v>
      </c>
      <c r="M20" s="12">
        <f>COUNTIF(B20:J20,"△")</f>
        <v>0</v>
      </c>
      <c r="N20" s="12">
        <f>COUNTIF(B20:J20,"●")</f>
        <v>2</v>
      </c>
      <c r="O20" s="20">
        <f>P20-Q20</f>
        <v>-3</v>
      </c>
      <c r="P20" s="21">
        <f>B20+E20+H20</f>
        <v>3</v>
      </c>
      <c r="Q20" s="21">
        <f>D20+G20+J20</f>
        <v>6</v>
      </c>
      <c r="R20" s="12">
        <v>3</v>
      </c>
    </row>
    <row r="21" spans="1:18" ht="18" customHeight="1">
      <c r="A21" s="22" t="s">
        <v>40</v>
      </c>
      <c r="B21" s="16">
        <v>4</v>
      </c>
      <c r="C21" s="19" t="s">
        <v>86</v>
      </c>
      <c r="D21" s="18">
        <v>2</v>
      </c>
      <c r="E21" s="23"/>
      <c r="F21" s="24"/>
      <c r="G21" s="25"/>
      <c r="H21" s="26">
        <v>2</v>
      </c>
      <c r="I21" s="26" t="s">
        <v>86</v>
      </c>
      <c r="J21" s="27">
        <v>0</v>
      </c>
      <c r="K21" s="11">
        <f>L21*3+M21*1</f>
        <v>6</v>
      </c>
      <c r="L21" s="12">
        <f>COUNTIF(B21:J21,"○")</f>
        <v>2</v>
      </c>
      <c r="M21" s="12">
        <f>COUNTIF(B21:J21,"△")</f>
        <v>0</v>
      </c>
      <c r="N21" s="12">
        <f>COUNTIF(B21:J21,"●")</f>
        <v>0</v>
      </c>
      <c r="O21" s="20">
        <f>P21-Q21</f>
        <v>4</v>
      </c>
      <c r="P21" s="21">
        <f>B21+E21+H21</f>
        <v>6</v>
      </c>
      <c r="Q21" s="21">
        <f>D21+G21+J21</f>
        <v>2</v>
      </c>
      <c r="R21" s="12">
        <v>1</v>
      </c>
    </row>
    <row r="22" spans="1:18" ht="18" customHeight="1">
      <c r="A22" s="22" t="s">
        <v>43</v>
      </c>
      <c r="B22" s="16">
        <v>2</v>
      </c>
      <c r="C22" s="17" t="s">
        <v>87</v>
      </c>
      <c r="D22" s="18">
        <v>1</v>
      </c>
      <c r="E22" s="28">
        <v>0</v>
      </c>
      <c r="F22" s="17" t="s">
        <v>85</v>
      </c>
      <c r="G22" s="27">
        <v>2</v>
      </c>
      <c r="H22" s="24"/>
      <c r="I22" s="24"/>
      <c r="J22" s="25"/>
      <c r="K22" s="11">
        <f>L22*3+M22*1</f>
        <v>3</v>
      </c>
      <c r="L22" s="12">
        <f>COUNTIF(B22:J22,"○")</f>
        <v>1</v>
      </c>
      <c r="M22" s="12">
        <f>COUNTIF(B22:J22,"△")</f>
        <v>0</v>
      </c>
      <c r="N22" s="12">
        <f>COUNTIF(B22:J22,"●")</f>
        <v>1</v>
      </c>
      <c r="O22" s="20">
        <f>P22-Q22</f>
        <v>-1</v>
      </c>
      <c r="P22" s="21">
        <f>B22+E22+H22</f>
        <v>2</v>
      </c>
      <c r="Q22" s="21">
        <f>D22+G22+J22</f>
        <v>3</v>
      </c>
      <c r="R22" s="12">
        <v>2</v>
      </c>
    </row>
    <row r="23" spans="1:18" ht="18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29"/>
      <c r="P23" s="9"/>
      <c r="Q23" s="9"/>
      <c r="R23" s="17"/>
    </row>
    <row r="24" spans="1:18" ht="18" customHeight="1">
      <c r="A24" s="10" t="s">
        <v>9</v>
      </c>
      <c r="B24" s="43" t="str">
        <f>A25</f>
        <v>まつひだいSC(A)</v>
      </c>
      <c r="C24" s="44"/>
      <c r="D24" s="45"/>
      <c r="E24" s="46" t="str">
        <f>A26</f>
        <v>MSS・香澄</v>
      </c>
      <c r="F24" s="47"/>
      <c r="G24" s="48"/>
      <c r="H24" s="46" t="str">
        <f>A27</f>
        <v>ｱﾍﾞｰﾘｬｽ千葉(B)</v>
      </c>
      <c r="I24" s="47"/>
      <c r="J24" s="48"/>
      <c r="K24" s="11" t="s">
        <v>2</v>
      </c>
      <c r="L24" s="12" t="s">
        <v>0</v>
      </c>
      <c r="M24" s="12" t="s">
        <v>1</v>
      </c>
      <c r="N24" s="12" t="s">
        <v>7</v>
      </c>
      <c r="O24" s="20" t="s">
        <v>5</v>
      </c>
      <c r="P24" s="12" t="s">
        <v>3</v>
      </c>
      <c r="Q24" s="12" t="s">
        <v>4</v>
      </c>
      <c r="R24" s="12" t="s">
        <v>6</v>
      </c>
    </row>
    <row r="25" spans="1:18" ht="18" customHeight="1">
      <c r="A25" s="13" t="s">
        <v>82</v>
      </c>
      <c r="B25" s="14"/>
      <c r="C25" s="15"/>
      <c r="D25" s="15"/>
      <c r="E25" s="16">
        <v>3</v>
      </c>
      <c r="F25" s="17" t="s">
        <v>86</v>
      </c>
      <c r="G25" s="18">
        <v>1</v>
      </c>
      <c r="H25" s="19">
        <v>0</v>
      </c>
      <c r="I25" s="19" t="s">
        <v>84</v>
      </c>
      <c r="J25" s="18">
        <v>4</v>
      </c>
      <c r="K25" s="11">
        <f>L25*3+M25*1</f>
        <v>3</v>
      </c>
      <c r="L25" s="12">
        <f>COUNTIF(B25:J25,"○")</f>
        <v>1</v>
      </c>
      <c r="M25" s="12">
        <f>COUNTIF(B25:J25,"△")</f>
        <v>0</v>
      </c>
      <c r="N25" s="12">
        <f>COUNTIF(B25:J25,"●")</f>
        <v>1</v>
      </c>
      <c r="O25" s="20">
        <f>P25-Q25</f>
        <v>-2</v>
      </c>
      <c r="P25" s="21">
        <f>B25+E25+H25</f>
        <v>3</v>
      </c>
      <c r="Q25" s="21">
        <f>D25+G25+J25</f>
        <v>5</v>
      </c>
      <c r="R25" s="12">
        <v>2</v>
      </c>
    </row>
    <row r="26" spans="1:18" ht="18" customHeight="1">
      <c r="A26" s="13" t="s">
        <v>39</v>
      </c>
      <c r="B26" s="16">
        <v>1</v>
      </c>
      <c r="C26" s="19" t="s">
        <v>84</v>
      </c>
      <c r="D26" s="18">
        <v>3</v>
      </c>
      <c r="E26" s="23"/>
      <c r="F26" s="24"/>
      <c r="G26" s="25"/>
      <c r="H26" s="26">
        <v>1</v>
      </c>
      <c r="I26" s="26" t="s">
        <v>83</v>
      </c>
      <c r="J26" s="27">
        <v>1</v>
      </c>
      <c r="K26" s="11">
        <f>L26*3+M26*1</f>
        <v>1</v>
      </c>
      <c r="L26" s="12">
        <f>COUNTIF(B26:J26,"○")</f>
        <v>0</v>
      </c>
      <c r="M26" s="12">
        <f>COUNTIF(B26:J26,"△")</f>
        <v>1</v>
      </c>
      <c r="N26" s="12">
        <f>COUNTIF(B26:J26,"●")</f>
        <v>1</v>
      </c>
      <c r="O26" s="20">
        <f>P26-Q26</f>
        <v>-2</v>
      </c>
      <c r="P26" s="21">
        <f>B26+E26+H26</f>
        <v>2</v>
      </c>
      <c r="Q26" s="21">
        <f>D26+G26+J26</f>
        <v>4</v>
      </c>
      <c r="R26" s="12">
        <v>3</v>
      </c>
    </row>
    <row r="27" spans="1:18" ht="18" customHeight="1">
      <c r="A27" s="22" t="s">
        <v>44</v>
      </c>
      <c r="B27" s="16">
        <v>4</v>
      </c>
      <c r="C27" s="17" t="s">
        <v>86</v>
      </c>
      <c r="D27" s="18">
        <v>0</v>
      </c>
      <c r="E27" s="28">
        <v>1</v>
      </c>
      <c r="F27" s="17" t="s">
        <v>83</v>
      </c>
      <c r="G27" s="27">
        <v>1</v>
      </c>
      <c r="H27" s="24"/>
      <c r="I27" s="24"/>
      <c r="J27" s="25"/>
      <c r="K27" s="11">
        <f>L27*3+M27*1</f>
        <v>4</v>
      </c>
      <c r="L27" s="12">
        <f>COUNTIF(B27:J27,"○")</f>
        <v>1</v>
      </c>
      <c r="M27" s="12">
        <f>COUNTIF(B27:J27,"△")</f>
        <v>1</v>
      </c>
      <c r="N27" s="12">
        <f>COUNTIF(B27:J27,"●")</f>
        <v>0</v>
      </c>
      <c r="O27" s="20">
        <f>P27-Q27</f>
        <v>4</v>
      </c>
      <c r="P27" s="21">
        <f>B27+E27+H27</f>
        <v>5</v>
      </c>
      <c r="Q27" s="21">
        <f>D27+G27+J27</f>
        <v>1</v>
      </c>
      <c r="R27" s="12">
        <v>1</v>
      </c>
    </row>
    <row r="28" spans="1:18" ht="18" customHeight="1">
      <c r="A28" s="31"/>
      <c r="B28" s="32"/>
      <c r="C28" s="9"/>
      <c r="D28" s="33"/>
      <c r="E28" s="33"/>
      <c r="F28" s="9"/>
      <c r="G28" s="33"/>
      <c r="H28" s="33"/>
      <c r="I28" s="33"/>
      <c r="J28" s="33"/>
      <c r="K28" s="9"/>
      <c r="L28" s="9"/>
      <c r="M28" s="9"/>
      <c r="N28" s="9"/>
      <c r="O28" s="29"/>
      <c r="P28" s="34"/>
      <c r="Q28" s="34"/>
      <c r="R28" s="37"/>
    </row>
    <row r="29" spans="1:18" ht="18" customHeight="1">
      <c r="A29" s="10" t="s">
        <v>10</v>
      </c>
      <c r="B29" s="43" t="str">
        <f>A30</f>
        <v>東習志野FC(B)</v>
      </c>
      <c r="C29" s="44"/>
      <c r="D29" s="45"/>
      <c r="E29" s="46" t="str">
        <f>A31</f>
        <v>大久保SC(B)</v>
      </c>
      <c r="F29" s="47"/>
      <c r="G29" s="48"/>
      <c r="H29" s="46" t="str">
        <f>A32</f>
        <v>谷津SC(D)</v>
      </c>
      <c r="I29" s="47"/>
      <c r="J29" s="48"/>
      <c r="K29" s="11" t="s">
        <v>2</v>
      </c>
      <c r="L29" s="12" t="s">
        <v>0</v>
      </c>
      <c r="M29" s="12" t="s">
        <v>1</v>
      </c>
      <c r="N29" s="12" t="s">
        <v>7</v>
      </c>
      <c r="O29" s="20" t="s">
        <v>5</v>
      </c>
      <c r="P29" s="12" t="s">
        <v>3</v>
      </c>
      <c r="Q29" s="12" t="s">
        <v>4</v>
      </c>
      <c r="R29" s="12" t="s">
        <v>6</v>
      </c>
    </row>
    <row r="30" spans="1:18" ht="18" customHeight="1">
      <c r="A30" s="22" t="s">
        <v>37</v>
      </c>
      <c r="B30" s="14"/>
      <c r="C30" s="15"/>
      <c r="D30" s="15"/>
      <c r="E30" s="16">
        <v>2</v>
      </c>
      <c r="F30" s="17" t="s">
        <v>83</v>
      </c>
      <c r="G30" s="18">
        <v>2</v>
      </c>
      <c r="H30" s="19">
        <v>1</v>
      </c>
      <c r="I30" s="19" t="s">
        <v>86</v>
      </c>
      <c r="J30" s="18">
        <v>0</v>
      </c>
      <c r="K30" s="11">
        <f>L30*3+M30*1</f>
        <v>4</v>
      </c>
      <c r="L30" s="12">
        <f>COUNTIF(B30:J30,"○")</f>
        <v>1</v>
      </c>
      <c r="M30" s="12">
        <f>COUNTIF(B30:J30,"△")</f>
        <v>1</v>
      </c>
      <c r="N30" s="12">
        <f>COUNTIF(B30:J30,"●")</f>
        <v>0</v>
      </c>
      <c r="O30" s="20">
        <f>P30-Q30</f>
        <v>1</v>
      </c>
      <c r="P30" s="21">
        <f>B30+E30+H30</f>
        <v>3</v>
      </c>
      <c r="Q30" s="21">
        <f>D30+G30+J30</f>
        <v>2</v>
      </c>
      <c r="R30" s="12">
        <v>1</v>
      </c>
    </row>
    <row r="31" spans="1:18" ht="18" customHeight="1">
      <c r="A31" s="22" t="s">
        <v>41</v>
      </c>
      <c r="B31" s="16">
        <v>2</v>
      </c>
      <c r="C31" s="19" t="s">
        <v>83</v>
      </c>
      <c r="D31" s="18">
        <v>2</v>
      </c>
      <c r="E31" s="23"/>
      <c r="F31" s="24"/>
      <c r="G31" s="25"/>
      <c r="H31" s="26">
        <v>1</v>
      </c>
      <c r="I31" s="26" t="s">
        <v>84</v>
      </c>
      <c r="J31" s="27">
        <v>3</v>
      </c>
      <c r="K31" s="11">
        <f>L31*3+M31*1</f>
        <v>1</v>
      </c>
      <c r="L31" s="12">
        <f>COUNTIF(B31:J31,"○")</f>
        <v>0</v>
      </c>
      <c r="M31" s="12">
        <f>COUNTIF(B31:J31,"△")</f>
        <v>1</v>
      </c>
      <c r="N31" s="12">
        <f>COUNTIF(B31:J31,"●")</f>
        <v>1</v>
      </c>
      <c r="O31" s="20">
        <f>P31-Q31</f>
        <v>-2</v>
      </c>
      <c r="P31" s="21">
        <f>B31+E31+H31</f>
        <v>3</v>
      </c>
      <c r="Q31" s="21">
        <f>D31+G31+J31</f>
        <v>5</v>
      </c>
      <c r="R31" s="12">
        <v>3</v>
      </c>
    </row>
    <row r="32" spans="1:18" ht="18" customHeight="1">
      <c r="A32" s="13" t="s">
        <v>42</v>
      </c>
      <c r="B32" s="16">
        <v>0</v>
      </c>
      <c r="C32" s="17" t="s">
        <v>84</v>
      </c>
      <c r="D32" s="18">
        <v>1</v>
      </c>
      <c r="E32" s="28">
        <v>3</v>
      </c>
      <c r="F32" s="17" t="s">
        <v>86</v>
      </c>
      <c r="G32" s="27">
        <v>1</v>
      </c>
      <c r="H32" s="24"/>
      <c r="I32" s="24"/>
      <c r="J32" s="25"/>
      <c r="K32" s="11">
        <f>L32*3+M32*1</f>
        <v>3</v>
      </c>
      <c r="L32" s="12">
        <f>COUNTIF(B32:J32,"○")</f>
        <v>1</v>
      </c>
      <c r="M32" s="12">
        <f>COUNTIF(B32:J32,"△")</f>
        <v>0</v>
      </c>
      <c r="N32" s="12">
        <f>COUNTIF(B32:J32,"●")</f>
        <v>1</v>
      </c>
      <c r="O32" s="20">
        <f>P32-Q32</f>
        <v>1</v>
      </c>
      <c r="P32" s="21">
        <f>B32+E32+H32</f>
        <v>3</v>
      </c>
      <c r="Q32" s="21">
        <f>D32+G32+J32</f>
        <v>2</v>
      </c>
      <c r="R32" s="12">
        <v>2</v>
      </c>
    </row>
  </sheetData>
  <sheetProtection/>
  <mergeCells count="23">
    <mergeCell ref="B13:D13"/>
    <mergeCell ref="E13:G13"/>
    <mergeCell ref="H13:J13"/>
    <mergeCell ref="B29:D29"/>
    <mergeCell ref="E29:G29"/>
    <mergeCell ref="H29:J29"/>
    <mergeCell ref="B19:D19"/>
    <mergeCell ref="E19:G19"/>
    <mergeCell ref="H19:J19"/>
    <mergeCell ref="B24:D24"/>
    <mergeCell ref="E24:G24"/>
    <mergeCell ref="H24:J24"/>
    <mergeCell ref="B3:D3"/>
    <mergeCell ref="E3:G3"/>
    <mergeCell ref="H3:J3"/>
    <mergeCell ref="B8:D8"/>
    <mergeCell ref="E8:G8"/>
    <mergeCell ref="H8:J8"/>
    <mergeCell ref="A1:D1"/>
    <mergeCell ref="N1:R1"/>
    <mergeCell ref="B2:D2"/>
    <mergeCell ref="E2:G2"/>
    <mergeCell ref="O2:R2"/>
  </mergeCells>
  <printOptions/>
  <pageMargins left="0.7874015748031497" right="0.3937007874015748" top="1.37" bottom="0.5905511811023623" header="0.96" footer="0.3937007874015748"/>
  <pageSetup horizontalDpi="300" verticalDpi="300" orientation="portrait" paperSize="9" r:id="rId1"/>
  <headerFooter alignWithMargins="0">
    <oddHeader>&amp;C&amp;"ＭＳ Ｐゴシック,太字 斜体"&amp;16 2013　ラリー杯　　2年生大会　結果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32"/>
  <sheetViews>
    <sheetView view="pageLayout" workbookViewId="0" topLeftCell="A1">
      <selection activeCell="A1" sqref="A1:D1"/>
    </sheetView>
  </sheetViews>
  <sheetFormatPr defaultColWidth="10.625" defaultRowHeight="18" customHeight="1"/>
  <cols>
    <col min="1" max="1" width="12.625" style="2" customWidth="1"/>
    <col min="2" max="18" width="4.625" style="2" customWidth="1"/>
    <col min="19" max="21" width="3.625" style="2" customWidth="1"/>
    <col min="22" max="22" width="5.625" style="2" customWidth="1"/>
    <col min="23" max="23" width="9.625" style="2" customWidth="1"/>
    <col min="24" max="24" width="3.625" style="2" customWidth="1"/>
    <col min="25" max="25" width="9.625" style="2" customWidth="1"/>
    <col min="26" max="16384" width="10.625" style="2" customWidth="1"/>
  </cols>
  <sheetData>
    <row r="1" spans="1:18" ht="18" customHeight="1">
      <c r="A1" s="39" t="s">
        <v>15</v>
      </c>
      <c r="B1" s="39"/>
      <c r="C1" s="39"/>
      <c r="D1" s="39"/>
      <c r="K1" s="7"/>
      <c r="N1" s="40"/>
      <c r="O1" s="40"/>
      <c r="P1" s="40"/>
      <c r="Q1" s="40"/>
      <c r="R1" s="40"/>
    </row>
    <row r="2" spans="1:18" ht="18" customHeight="1">
      <c r="A2" s="8" t="s">
        <v>68</v>
      </c>
      <c r="B2" s="41"/>
      <c r="C2" s="41"/>
      <c r="D2" s="41"/>
      <c r="E2" s="41"/>
      <c r="F2" s="41"/>
      <c r="G2" s="41"/>
      <c r="H2" s="9"/>
      <c r="I2" s="9"/>
      <c r="J2" s="9"/>
      <c r="K2" s="8"/>
      <c r="L2" s="8"/>
      <c r="M2" s="8"/>
      <c r="N2" s="8"/>
      <c r="O2" s="42">
        <v>41566</v>
      </c>
      <c r="P2" s="42"/>
      <c r="Q2" s="42"/>
      <c r="R2" s="42"/>
    </row>
    <row r="3" spans="1:25" ht="18" customHeight="1">
      <c r="A3" s="10">
        <v>1</v>
      </c>
      <c r="B3" s="43" t="str">
        <f>A4</f>
        <v>海神ｽﾎﾟｰﾂｸﾗﾌﾞ(A)</v>
      </c>
      <c r="C3" s="44"/>
      <c r="D3" s="45"/>
      <c r="E3" s="46" t="str">
        <f>A5</f>
        <v>大久保東FC(B)</v>
      </c>
      <c r="F3" s="47"/>
      <c r="G3" s="48"/>
      <c r="H3" s="46" t="str">
        <f>A6</f>
        <v>ﾊﾞﾃﾞｨｰSC千葉(D)</v>
      </c>
      <c r="I3" s="47"/>
      <c r="J3" s="48"/>
      <c r="K3" s="11" t="s">
        <v>2</v>
      </c>
      <c r="L3" s="12" t="s">
        <v>0</v>
      </c>
      <c r="M3" s="12" t="s">
        <v>1</v>
      </c>
      <c r="N3" s="12" t="s">
        <v>7</v>
      </c>
      <c r="O3" s="12" t="s">
        <v>5</v>
      </c>
      <c r="P3" s="12" t="s">
        <v>3</v>
      </c>
      <c r="Q3" s="12" t="s">
        <v>4</v>
      </c>
      <c r="R3" s="12" t="s">
        <v>6</v>
      </c>
      <c r="S3" s="1"/>
      <c r="T3" s="1"/>
      <c r="V3" s="3"/>
      <c r="W3" s="4"/>
      <c r="X3" s="5"/>
      <c r="Y3" s="5"/>
    </row>
    <row r="4" spans="1:25" ht="18" customHeight="1">
      <c r="A4" s="13" t="s">
        <v>45</v>
      </c>
      <c r="B4" s="14"/>
      <c r="C4" s="15"/>
      <c r="D4" s="15"/>
      <c r="E4" s="16">
        <v>6</v>
      </c>
      <c r="F4" s="17" t="s">
        <v>87</v>
      </c>
      <c r="G4" s="18">
        <v>0</v>
      </c>
      <c r="H4" s="19">
        <v>1</v>
      </c>
      <c r="I4" s="19" t="s">
        <v>89</v>
      </c>
      <c r="J4" s="18">
        <v>1</v>
      </c>
      <c r="K4" s="11">
        <f>L4*3+M4*1</f>
        <v>4</v>
      </c>
      <c r="L4" s="12">
        <f>COUNTIF(B4:J4,"○")</f>
        <v>1</v>
      </c>
      <c r="M4" s="12">
        <f>COUNTIF(B4:J4,"△")</f>
        <v>1</v>
      </c>
      <c r="N4" s="12">
        <f>COUNTIF(B4:J4,"●")</f>
        <v>0</v>
      </c>
      <c r="O4" s="20">
        <f>P4-Q4</f>
        <v>6</v>
      </c>
      <c r="P4" s="21">
        <f>B4+E4+H4</f>
        <v>7</v>
      </c>
      <c r="Q4" s="21">
        <f>D4+G4+J4</f>
        <v>1</v>
      </c>
      <c r="R4" s="12">
        <v>1</v>
      </c>
      <c r="S4" s="1"/>
      <c r="T4" s="1"/>
      <c r="V4" s="3"/>
      <c r="W4" s="4"/>
      <c r="X4" s="5"/>
      <c r="Y4" s="1"/>
    </row>
    <row r="5" spans="1:25" ht="18" customHeight="1">
      <c r="A5" s="22" t="s">
        <v>46</v>
      </c>
      <c r="B5" s="16">
        <v>0</v>
      </c>
      <c r="C5" s="19" t="s">
        <v>90</v>
      </c>
      <c r="D5" s="18">
        <v>6</v>
      </c>
      <c r="E5" s="23"/>
      <c r="F5" s="24"/>
      <c r="G5" s="25"/>
      <c r="H5" s="26">
        <v>0</v>
      </c>
      <c r="I5" s="26" t="s">
        <v>90</v>
      </c>
      <c r="J5" s="27">
        <v>3</v>
      </c>
      <c r="K5" s="11">
        <f>L5*3+M5*1</f>
        <v>0</v>
      </c>
      <c r="L5" s="12">
        <f>COUNTIF(B5:J5,"○")</f>
        <v>0</v>
      </c>
      <c r="M5" s="12">
        <f>COUNTIF(B5:J5,"△")</f>
        <v>0</v>
      </c>
      <c r="N5" s="12">
        <f>COUNTIF(B5:J5,"●")</f>
        <v>2</v>
      </c>
      <c r="O5" s="20">
        <f>P5-Q5</f>
        <v>-9</v>
      </c>
      <c r="P5" s="21">
        <f>B5+E5+H5</f>
        <v>0</v>
      </c>
      <c r="Q5" s="21">
        <f>D5+G5+J5</f>
        <v>9</v>
      </c>
      <c r="R5" s="12">
        <v>3</v>
      </c>
      <c r="S5" s="1"/>
      <c r="T5" s="1"/>
      <c r="V5" s="3"/>
      <c r="W5" s="4"/>
      <c r="X5" s="5"/>
      <c r="Y5" s="5"/>
    </row>
    <row r="6" spans="1:25" ht="18" customHeight="1">
      <c r="A6" s="22" t="s">
        <v>47</v>
      </c>
      <c r="B6" s="16">
        <v>1</v>
      </c>
      <c r="C6" s="17" t="s">
        <v>89</v>
      </c>
      <c r="D6" s="18">
        <v>1</v>
      </c>
      <c r="E6" s="28">
        <v>3</v>
      </c>
      <c r="F6" s="17" t="s">
        <v>91</v>
      </c>
      <c r="G6" s="27">
        <v>0</v>
      </c>
      <c r="H6" s="24"/>
      <c r="I6" s="24"/>
      <c r="J6" s="25"/>
      <c r="K6" s="11">
        <f>L6*3+M6*1</f>
        <v>4</v>
      </c>
      <c r="L6" s="12">
        <f>COUNTIF(B6:J6,"○")</f>
        <v>1</v>
      </c>
      <c r="M6" s="12">
        <f>COUNTIF(B6:J6,"△")</f>
        <v>1</v>
      </c>
      <c r="N6" s="12">
        <f>COUNTIF(B6:J6,"●")</f>
        <v>0</v>
      </c>
      <c r="O6" s="20">
        <f>P6-Q6</f>
        <v>3</v>
      </c>
      <c r="P6" s="21">
        <f>B6+E6+H6</f>
        <v>4</v>
      </c>
      <c r="Q6" s="21">
        <f>D6+G6+J6</f>
        <v>1</v>
      </c>
      <c r="R6" s="12">
        <v>2</v>
      </c>
      <c r="S6" s="1"/>
      <c r="T6" s="1"/>
      <c r="U6" s="1"/>
      <c r="V6" s="3"/>
      <c r="W6" s="4"/>
      <c r="X6" s="5"/>
      <c r="Y6" s="1"/>
    </row>
    <row r="7" spans="1:24" ht="18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9"/>
      <c r="P7" s="9"/>
      <c r="Q7" s="9"/>
      <c r="R7" s="17"/>
      <c r="V7" s="3"/>
      <c r="W7" s="6"/>
      <c r="X7" s="5"/>
    </row>
    <row r="8" spans="1:25" ht="18" customHeight="1">
      <c r="A8" s="30">
        <v>2</v>
      </c>
      <c r="B8" s="43" t="str">
        <f>A9</f>
        <v>谷津SC(E)</v>
      </c>
      <c r="C8" s="44"/>
      <c r="D8" s="45"/>
      <c r="E8" s="46" t="str">
        <f>A10</f>
        <v>高洲ｺｽﾓｽFC(A)</v>
      </c>
      <c r="F8" s="47"/>
      <c r="G8" s="48"/>
      <c r="H8" s="46" t="str">
        <f>A11</f>
        <v>藤崎SC(E)</v>
      </c>
      <c r="I8" s="47"/>
      <c r="J8" s="48"/>
      <c r="K8" s="11" t="s">
        <v>2</v>
      </c>
      <c r="L8" s="12" t="s">
        <v>0</v>
      </c>
      <c r="M8" s="12" t="s">
        <v>1</v>
      </c>
      <c r="N8" s="12" t="s">
        <v>7</v>
      </c>
      <c r="O8" s="20" t="s">
        <v>5</v>
      </c>
      <c r="P8" s="12" t="s">
        <v>3</v>
      </c>
      <c r="Q8" s="12" t="s">
        <v>4</v>
      </c>
      <c r="R8" s="12" t="s">
        <v>6</v>
      </c>
      <c r="V8" s="3"/>
      <c r="X8" s="5"/>
      <c r="Y8" s="1"/>
    </row>
    <row r="9" spans="1:24" ht="18" customHeight="1">
      <c r="A9" s="13" t="s">
        <v>62</v>
      </c>
      <c r="B9" s="14"/>
      <c r="C9" s="15"/>
      <c r="D9" s="15"/>
      <c r="E9" s="16">
        <v>0</v>
      </c>
      <c r="F9" s="17" t="s">
        <v>89</v>
      </c>
      <c r="G9" s="18">
        <v>0</v>
      </c>
      <c r="H9" s="19">
        <v>0</v>
      </c>
      <c r="I9" s="19" t="s">
        <v>90</v>
      </c>
      <c r="J9" s="18">
        <v>1</v>
      </c>
      <c r="K9" s="11">
        <f>L9*3+M9*1</f>
        <v>1</v>
      </c>
      <c r="L9" s="12">
        <f>COUNTIF(B9:J9,"○")</f>
        <v>0</v>
      </c>
      <c r="M9" s="12">
        <f>COUNTIF(B9:J9,"△")</f>
        <v>1</v>
      </c>
      <c r="N9" s="12">
        <f>COUNTIF(B9:J9,"●")</f>
        <v>1</v>
      </c>
      <c r="O9" s="20">
        <f>P9-Q9</f>
        <v>-1</v>
      </c>
      <c r="P9" s="21">
        <f>B9+E9+H9</f>
        <v>0</v>
      </c>
      <c r="Q9" s="21">
        <f>D9+G9+J9</f>
        <v>1</v>
      </c>
      <c r="R9" s="12">
        <v>3</v>
      </c>
      <c r="V9" s="3"/>
      <c r="X9" s="5"/>
    </row>
    <row r="10" spans="1:24" ht="18" customHeight="1">
      <c r="A10" s="22" t="s">
        <v>48</v>
      </c>
      <c r="B10" s="16">
        <v>0</v>
      </c>
      <c r="C10" s="19" t="s">
        <v>89</v>
      </c>
      <c r="D10" s="18">
        <v>0</v>
      </c>
      <c r="E10" s="23"/>
      <c r="F10" s="24"/>
      <c r="G10" s="25"/>
      <c r="H10" s="26">
        <v>2</v>
      </c>
      <c r="I10" s="26" t="s">
        <v>92</v>
      </c>
      <c r="J10" s="27">
        <v>1</v>
      </c>
      <c r="K10" s="11">
        <f>L10*3+M10*1</f>
        <v>4</v>
      </c>
      <c r="L10" s="12">
        <f>COUNTIF(B10:J10,"○")</f>
        <v>1</v>
      </c>
      <c r="M10" s="12">
        <f>COUNTIF(B10:J10,"△")</f>
        <v>1</v>
      </c>
      <c r="N10" s="12">
        <f>COUNTIF(B10:J10,"●")</f>
        <v>0</v>
      </c>
      <c r="O10" s="20">
        <f>P10-Q10</f>
        <v>1</v>
      </c>
      <c r="P10" s="21">
        <f>B10+E10+H10</f>
        <v>2</v>
      </c>
      <c r="Q10" s="21">
        <f>D10+G10+J10</f>
        <v>1</v>
      </c>
      <c r="R10" s="12">
        <v>1</v>
      </c>
      <c r="X10" s="5"/>
    </row>
    <row r="11" spans="1:24" ht="18" customHeight="1">
      <c r="A11" s="22" t="s">
        <v>63</v>
      </c>
      <c r="B11" s="16">
        <v>1</v>
      </c>
      <c r="C11" s="17" t="s">
        <v>92</v>
      </c>
      <c r="D11" s="18">
        <v>0</v>
      </c>
      <c r="E11" s="28">
        <v>1</v>
      </c>
      <c r="F11" s="17" t="s">
        <v>90</v>
      </c>
      <c r="G11" s="27">
        <v>2</v>
      </c>
      <c r="H11" s="24"/>
      <c r="I11" s="24"/>
      <c r="J11" s="25"/>
      <c r="K11" s="11">
        <f>L11*3+M11*1</f>
        <v>3</v>
      </c>
      <c r="L11" s="12">
        <f>COUNTIF(B11:J11,"○")</f>
        <v>1</v>
      </c>
      <c r="M11" s="12">
        <f>COUNTIF(B11:J11,"△")</f>
        <v>0</v>
      </c>
      <c r="N11" s="12">
        <f>COUNTIF(B11:J11,"●")</f>
        <v>1</v>
      </c>
      <c r="O11" s="20">
        <f>P11-Q11</f>
        <v>0</v>
      </c>
      <c r="P11" s="21">
        <f>B11+E11+H11</f>
        <v>2</v>
      </c>
      <c r="Q11" s="21">
        <f>D11+G11+J11</f>
        <v>2</v>
      </c>
      <c r="R11" s="12">
        <v>2</v>
      </c>
      <c r="V11" s="3"/>
      <c r="X11" s="5"/>
    </row>
    <row r="12" spans="1:25" ht="18" customHeight="1">
      <c r="A12" s="31"/>
      <c r="B12" s="32"/>
      <c r="C12" s="9"/>
      <c r="D12" s="33"/>
      <c r="E12" s="33"/>
      <c r="F12" s="9"/>
      <c r="G12" s="33"/>
      <c r="H12" s="33"/>
      <c r="I12" s="33"/>
      <c r="J12" s="33"/>
      <c r="K12" s="9"/>
      <c r="L12" s="9"/>
      <c r="M12" s="9"/>
      <c r="N12" s="9"/>
      <c r="O12" s="29"/>
      <c r="P12" s="34"/>
      <c r="Q12" s="34"/>
      <c r="R12" s="37"/>
      <c r="V12" s="3"/>
      <c r="W12" s="6"/>
      <c r="X12" s="5"/>
      <c r="Y12" s="5"/>
    </row>
    <row r="13" spans="1:25" ht="18" customHeight="1">
      <c r="A13" s="30">
        <v>3</v>
      </c>
      <c r="B13" s="43" t="str">
        <f>A14</f>
        <v>FC高津(B)</v>
      </c>
      <c r="C13" s="44"/>
      <c r="D13" s="45"/>
      <c r="E13" s="46" t="str">
        <f>A15</f>
        <v>矢切SC(B)</v>
      </c>
      <c r="F13" s="47"/>
      <c r="G13" s="48"/>
      <c r="H13" s="46" t="str">
        <f>A16</f>
        <v>大久保SC(A)</v>
      </c>
      <c r="I13" s="47"/>
      <c r="J13" s="48"/>
      <c r="K13" s="11" t="s">
        <v>2</v>
      </c>
      <c r="L13" s="12" t="s">
        <v>0</v>
      </c>
      <c r="M13" s="12" t="s">
        <v>1</v>
      </c>
      <c r="N13" s="12" t="s">
        <v>7</v>
      </c>
      <c r="O13" s="20" t="s">
        <v>5</v>
      </c>
      <c r="P13" s="12" t="s">
        <v>3</v>
      </c>
      <c r="Q13" s="12" t="s">
        <v>4</v>
      </c>
      <c r="R13" s="12" t="s">
        <v>6</v>
      </c>
      <c r="V13" s="3"/>
      <c r="W13" s="6"/>
      <c r="X13" s="5"/>
      <c r="Y13" s="5"/>
    </row>
    <row r="14" spans="1:25" ht="18" customHeight="1">
      <c r="A14" s="13" t="s">
        <v>49</v>
      </c>
      <c r="B14" s="14"/>
      <c r="C14" s="15"/>
      <c r="D14" s="15"/>
      <c r="E14" s="16">
        <v>2</v>
      </c>
      <c r="F14" s="17" t="s">
        <v>92</v>
      </c>
      <c r="G14" s="18">
        <v>1</v>
      </c>
      <c r="H14" s="19">
        <v>1</v>
      </c>
      <c r="I14" s="19" t="s">
        <v>90</v>
      </c>
      <c r="J14" s="18">
        <v>4</v>
      </c>
      <c r="K14" s="11">
        <f>L14*3+M14*1</f>
        <v>3</v>
      </c>
      <c r="L14" s="12">
        <f>COUNTIF(B14:J14,"○")</f>
        <v>1</v>
      </c>
      <c r="M14" s="12">
        <f>COUNTIF(B14:J14,"△")</f>
        <v>0</v>
      </c>
      <c r="N14" s="12">
        <f>COUNTIF(B14:J14,"●")</f>
        <v>1</v>
      </c>
      <c r="O14" s="20">
        <f>P14-Q14</f>
        <v>-2</v>
      </c>
      <c r="P14" s="21">
        <f>B14+E14+H14</f>
        <v>3</v>
      </c>
      <c r="Q14" s="21">
        <f>D14+G14+J14</f>
        <v>5</v>
      </c>
      <c r="R14" s="12">
        <v>2</v>
      </c>
      <c r="V14" s="3"/>
      <c r="W14" s="6"/>
      <c r="X14" s="5"/>
      <c r="Y14" s="5"/>
    </row>
    <row r="15" spans="1:25" ht="18" customHeight="1">
      <c r="A15" s="22" t="s">
        <v>50</v>
      </c>
      <c r="B15" s="16">
        <v>1</v>
      </c>
      <c r="C15" s="19" t="s">
        <v>90</v>
      </c>
      <c r="D15" s="18">
        <v>2</v>
      </c>
      <c r="E15" s="23"/>
      <c r="F15" s="24"/>
      <c r="G15" s="25"/>
      <c r="H15" s="26">
        <v>1</v>
      </c>
      <c r="I15" s="26" t="s">
        <v>93</v>
      </c>
      <c r="J15" s="27">
        <v>3</v>
      </c>
      <c r="K15" s="11">
        <f>L15*3+M15*1</f>
        <v>0</v>
      </c>
      <c r="L15" s="12">
        <f>COUNTIF(B15:J15,"○")</f>
        <v>0</v>
      </c>
      <c r="M15" s="12">
        <f>COUNTIF(B15:J15,"△")</f>
        <v>0</v>
      </c>
      <c r="N15" s="12">
        <f>COUNTIF(B15:J15,"●")</f>
        <v>2</v>
      </c>
      <c r="O15" s="20">
        <f>P15-Q15</f>
        <v>-3</v>
      </c>
      <c r="P15" s="21">
        <f>B15+E15+H15</f>
        <v>2</v>
      </c>
      <c r="Q15" s="21">
        <f>D15+G15+J15</f>
        <v>5</v>
      </c>
      <c r="R15" s="12">
        <v>3</v>
      </c>
      <c r="V15" s="3"/>
      <c r="W15" s="6"/>
      <c r="X15" s="5"/>
      <c r="Y15" s="5"/>
    </row>
    <row r="16" spans="1:25" ht="18" customHeight="1">
      <c r="A16" s="22" t="s">
        <v>51</v>
      </c>
      <c r="B16" s="16">
        <v>4</v>
      </c>
      <c r="C16" s="17" t="s">
        <v>92</v>
      </c>
      <c r="D16" s="18">
        <v>1</v>
      </c>
      <c r="E16" s="28">
        <v>3</v>
      </c>
      <c r="F16" s="17" t="s">
        <v>91</v>
      </c>
      <c r="G16" s="27">
        <v>1</v>
      </c>
      <c r="H16" s="24"/>
      <c r="I16" s="24"/>
      <c r="J16" s="25"/>
      <c r="K16" s="11">
        <f>L16*3+M16*1</f>
        <v>6</v>
      </c>
      <c r="L16" s="12">
        <f>COUNTIF(B16:J16,"○")</f>
        <v>2</v>
      </c>
      <c r="M16" s="12">
        <f>COUNTIF(B16:J16,"△")</f>
        <v>0</v>
      </c>
      <c r="N16" s="12">
        <f>COUNTIF(B16:J16,"●")</f>
        <v>0</v>
      </c>
      <c r="O16" s="20">
        <f>P16-Q16</f>
        <v>5</v>
      </c>
      <c r="P16" s="21">
        <f>B16+E16+H16</f>
        <v>7</v>
      </c>
      <c r="Q16" s="21">
        <f>D16+G16+J16</f>
        <v>2</v>
      </c>
      <c r="R16" s="12">
        <v>1</v>
      </c>
      <c r="V16" s="3"/>
      <c r="W16" s="6"/>
      <c r="X16" s="5"/>
      <c r="Y16" s="5"/>
    </row>
    <row r="17" spans="1:25" ht="18" customHeight="1">
      <c r="A17" s="31"/>
      <c r="B17" s="32"/>
      <c r="C17" s="9"/>
      <c r="D17" s="33"/>
      <c r="E17" s="33"/>
      <c r="F17" s="9"/>
      <c r="G17" s="33"/>
      <c r="H17" s="33"/>
      <c r="I17" s="33"/>
      <c r="J17" s="33"/>
      <c r="K17" s="9"/>
      <c r="L17" s="9"/>
      <c r="M17" s="9"/>
      <c r="N17" s="9"/>
      <c r="O17" s="29"/>
      <c r="P17" s="34"/>
      <c r="Q17" s="34"/>
      <c r="R17" s="35"/>
      <c r="V17" s="3"/>
      <c r="W17" s="6"/>
      <c r="X17" s="5"/>
      <c r="Y17" s="5"/>
    </row>
    <row r="18" spans="1:18" ht="18" customHeight="1">
      <c r="A18" s="31" t="s">
        <v>69</v>
      </c>
      <c r="B18" s="32"/>
      <c r="C18" s="32"/>
      <c r="D18" s="32"/>
      <c r="E18" s="33"/>
      <c r="F18" s="33"/>
      <c r="G18" s="33"/>
      <c r="H18" s="8"/>
      <c r="I18" s="31"/>
      <c r="J18" s="31"/>
      <c r="K18" s="31"/>
      <c r="L18" s="32"/>
      <c r="M18" s="32"/>
      <c r="N18" s="32"/>
      <c r="O18" s="36"/>
      <c r="P18" s="33"/>
      <c r="Q18" s="33"/>
      <c r="R18" s="8"/>
    </row>
    <row r="19" spans="1:18" ht="18" customHeight="1">
      <c r="A19" s="10" t="s">
        <v>8</v>
      </c>
      <c r="B19" s="43" t="str">
        <f>A20</f>
        <v>海神ｽﾎﾟｰﾂｸﾗﾌﾞ(A)</v>
      </c>
      <c r="C19" s="44"/>
      <c r="D19" s="45"/>
      <c r="E19" s="46" t="str">
        <f>A21</f>
        <v>高洲ｺｽﾓｽFC(A)</v>
      </c>
      <c r="F19" s="47"/>
      <c r="G19" s="48"/>
      <c r="H19" s="46" t="str">
        <f>A22</f>
        <v>大久保SC(A)</v>
      </c>
      <c r="I19" s="47"/>
      <c r="J19" s="48"/>
      <c r="K19" s="11" t="s">
        <v>2</v>
      </c>
      <c r="L19" s="12" t="s">
        <v>0</v>
      </c>
      <c r="M19" s="12" t="s">
        <v>1</v>
      </c>
      <c r="N19" s="12" t="s">
        <v>7</v>
      </c>
      <c r="O19" s="20" t="s">
        <v>5</v>
      </c>
      <c r="P19" s="12" t="s">
        <v>3</v>
      </c>
      <c r="Q19" s="12" t="s">
        <v>4</v>
      </c>
      <c r="R19" s="12" t="s">
        <v>6</v>
      </c>
    </row>
    <row r="20" spans="1:18" ht="18" customHeight="1">
      <c r="A20" s="13" t="s">
        <v>45</v>
      </c>
      <c r="B20" s="14"/>
      <c r="C20" s="15"/>
      <c r="D20" s="15"/>
      <c r="E20" s="16">
        <v>3</v>
      </c>
      <c r="F20" s="17" t="s">
        <v>92</v>
      </c>
      <c r="G20" s="18">
        <v>1</v>
      </c>
      <c r="H20" s="19">
        <v>0</v>
      </c>
      <c r="I20" s="19" t="s">
        <v>90</v>
      </c>
      <c r="J20" s="18">
        <v>2</v>
      </c>
      <c r="K20" s="11">
        <f>L20*3+M20*1</f>
        <v>3</v>
      </c>
      <c r="L20" s="12">
        <f>COUNTIF(B20:J20,"○")</f>
        <v>1</v>
      </c>
      <c r="M20" s="12">
        <f>COUNTIF(B20:J20,"△")</f>
        <v>0</v>
      </c>
      <c r="N20" s="12">
        <f>COUNTIF(B20:J20,"●")</f>
        <v>1</v>
      </c>
      <c r="O20" s="20">
        <f>P20-Q20</f>
        <v>0</v>
      </c>
      <c r="P20" s="21">
        <f>B20+E20+H20</f>
        <v>3</v>
      </c>
      <c r="Q20" s="21">
        <f>D20+G20+J20</f>
        <v>3</v>
      </c>
      <c r="R20" s="12">
        <v>2</v>
      </c>
    </row>
    <row r="21" spans="1:18" ht="18" customHeight="1">
      <c r="A21" s="22" t="s">
        <v>48</v>
      </c>
      <c r="B21" s="16">
        <v>1</v>
      </c>
      <c r="C21" s="19" t="s">
        <v>90</v>
      </c>
      <c r="D21" s="18">
        <v>3</v>
      </c>
      <c r="E21" s="23"/>
      <c r="F21" s="24"/>
      <c r="G21" s="25"/>
      <c r="H21" s="26">
        <v>1</v>
      </c>
      <c r="I21" s="26" t="s">
        <v>89</v>
      </c>
      <c r="J21" s="27">
        <v>1</v>
      </c>
      <c r="K21" s="11">
        <f>L21*3+M21*1</f>
        <v>1</v>
      </c>
      <c r="L21" s="12">
        <f>COUNTIF(B21:J21,"○")</f>
        <v>0</v>
      </c>
      <c r="M21" s="12">
        <f>COUNTIF(B21:J21,"△")</f>
        <v>1</v>
      </c>
      <c r="N21" s="12">
        <f>COUNTIF(B21:J21,"●")</f>
        <v>1</v>
      </c>
      <c r="O21" s="20">
        <f>P21-Q21</f>
        <v>-2</v>
      </c>
      <c r="P21" s="21">
        <f>B21+E21+H21</f>
        <v>2</v>
      </c>
      <c r="Q21" s="21">
        <f>D21+G21+J21</f>
        <v>4</v>
      </c>
      <c r="R21" s="12">
        <v>3</v>
      </c>
    </row>
    <row r="22" spans="1:18" ht="18" customHeight="1">
      <c r="A22" s="22" t="s">
        <v>51</v>
      </c>
      <c r="B22" s="16">
        <v>2</v>
      </c>
      <c r="C22" s="17" t="s">
        <v>92</v>
      </c>
      <c r="D22" s="18">
        <v>0</v>
      </c>
      <c r="E22" s="28">
        <v>1</v>
      </c>
      <c r="F22" s="17" t="s">
        <v>89</v>
      </c>
      <c r="G22" s="27">
        <v>1</v>
      </c>
      <c r="H22" s="24"/>
      <c r="I22" s="24"/>
      <c r="J22" s="25"/>
      <c r="K22" s="11">
        <f>L22*3+M22*1</f>
        <v>4</v>
      </c>
      <c r="L22" s="12">
        <f>COUNTIF(B22:J22,"○")</f>
        <v>1</v>
      </c>
      <c r="M22" s="12">
        <f>COUNTIF(B22:J22,"△")</f>
        <v>1</v>
      </c>
      <c r="N22" s="12">
        <f>COUNTIF(B22:J22,"●")</f>
        <v>0</v>
      </c>
      <c r="O22" s="20">
        <f>P22-Q22</f>
        <v>2</v>
      </c>
      <c r="P22" s="21">
        <f>B22+E22+H22</f>
        <v>3</v>
      </c>
      <c r="Q22" s="21">
        <f>D22+G22+J22</f>
        <v>1</v>
      </c>
      <c r="R22" s="12">
        <v>1</v>
      </c>
    </row>
    <row r="23" spans="1:18" ht="18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29"/>
      <c r="P23" s="9"/>
      <c r="Q23" s="9"/>
      <c r="R23" s="17"/>
    </row>
    <row r="24" spans="1:18" ht="18" customHeight="1">
      <c r="A24" s="10" t="s">
        <v>9</v>
      </c>
      <c r="B24" s="43" t="str">
        <f>A25</f>
        <v>ﾊﾞﾃﾞｨｰSC千葉(D)</v>
      </c>
      <c r="C24" s="44"/>
      <c r="D24" s="45"/>
      <c r="E24" s="46" t="str">
        <f>A26</f>
        <v>藤崎SC(E)</v>
      </c>
      <c r="F24" s="47"/>
      <c r="G24" s="48"/>
      <c r="H24" s="46" t="str">
        <f>A27</f>
        <v>FC高津(B)</v>
      </c>
      <c r="I24" s="47"/>
      <c r="J24" s="48"/>
      <c r="K24" s="11" t="s">
        <v>2</v>
      </c>
      <c r="L24" s="12" t="s">
        <v>0</v>
      </c>
      <c r="M24" s="12" t="s">
        <v>1</v>
      </c>
      <c r="N24" s="12" t="s">
        <v>7</v>
      </c>
      <c r="O24" s="20" t="s">
        <v>5</v>
      </c>
      <c r="P24" s="12" t="s">
        <v>3</v>
      </c>
      <c r="Q24" s="12" t="s">
        <v>4</v>
      </c>
      <c r="R24" s="12" t="s">
        <v>6</v>
      </c>
    </row>
    <row r="25" spans="1:18" ht="18" customHeight="1">
      <c r="A25" s="22" t="s">
        <v>47</v>
      </c>
      <c r="B25" s="14"/>
      <c r="C25" s="15"/>
      <c r="D25" s="15"/>
      <c r="E25" s="16">
        <v>2</v>
      </c>
      <c r="F25" s="17" t="s">
        <v>92</v>
      </c>
      <c r="G25" s="18">
        <v>0</v>
      </c>
      <c r="H25" s="19">
        <v>1</v>
      </c>
      <c r="I25" s="19" t="s">
        <v>89</v>
      </c>
      <c r="J25" s="18">
        <v>1</v>
      </c>
      <c r="K25" s="11">
        <f>L25*3+M25*1</f>
        <v>4</v>
      </c>
      <c r="L25" s="12">
        <f>COUNTIF(B25:J25,"○")</f>
        <v>1</v>
      </c>
      <c r="M25" s="12">
        <f>COUNTIF(B25:J25,"△")</f>
        <v>1</v>
      </c>
      <c r="N25" s="12">
        <f>COUNTIF(B25:J25,"●")</f>
        <v>0</v>
      </c>
      <c r="O25" s="20">
        <f>P25-Q25</f>
        <v>2</v>
      </c>
      <c r="P25" s="21">
        <f>B25+E25+H25</f>
        <v>3</v>
      </c>
      <c r="Q25" s="21">
        <f>D25+G25+J25</f>
        <v>1</v>
      </c>
      <c r="R25" s="12">
        <v>1</v>
      </c>
    </row>
    <row r="26" spans="1:18" ht="18" customHeight="1">
      <c r="A26" s="22" t="s">
        <v>63</v>
      </c>
      <c r="B26" s="16">
        <v>0</v>
      </c>
      <c r="C26" s="19" t="s">
        <v>90</v>
      </c>
      <c r="D26" s="18">
        <v>2</v>
      </c>
      <c r="E26" s="23"/>
      <c r="F26" s="24"/>
      <c r="G26" s="25"/>
      <c r="H26" s="26">
        <v>1</v>
      </c>
      <c r="I26" s="26" t="s">
        <v>94</v>
      </c>
      <c r="J26" s="27">
        <v>1</v>
      </c>
      <c r="K26" s="11">
        <f>L26*3+M26*1</f>
        <v>1</v>
      </c>
      <c r="L26" s="12">
        <f>COUNTIF(B26:J26,"○")</f>
        <v>0</v>
      </c>
      <c r="M26" s="12">
        <f>COUNTIF(B26:J26,"△")</f>
        <v>1</v>
      </c>
      <c r="N26" s="12">
        <f>COUNTIF(B26:J26,"●")</f>
        <v>1</v>
      </c>
      <c r="O26" s="20">
        <f>P26-Q26</f>
        <v>-2</v>
      </c>
      <c r="P26" s="21">
        <f>B26+E26+H26</f>
        <v>1</v>
      </c>
      <c r="Q26" s="21">
        <f>D26+G26+J26</f>
        <v>3</v>
      </c>
      <c r="R26" s="12">
        <v>3</v>
      </c>
    </row>
    <row r="27" spans="1:18" ht="18" customHeight="1">
      <c r="A27" s="13" t="s">
        <v>49</v>
      </c>
      <c r="B27" s="16">
        <v>1</v>
      </c>
      <c r="C27" s="17" t="s">
        <v>89</v>
      </c>
      <c r="D27" s="18">
        <v>1</v>
      </c>
      <c r="E27" s="28">
        <v>1</v>
      </c>
      <c r="F27" s="17" t="s">
        <v>89</v>
      </c>
      <c r="G27" s="27">
        <v>1</v>
      </c>
      <c r="H27" s="24"/>
      <c r="I27" s="24"/>
      <c r="J27" s="25"/>
      <c r="K27" s="11">
        <f>L27*3+M27*1</f>
        <v>2</v>
      </c>
      <c r="L27" s="12">
        <f>COUNTIF(B27:J27,"○")</f>
        <v>0</v>
      </c>
      <c r="M27" s="12">
        <f>COUNTIF(B27:J27,"△")</f>
        <v>2</v>
      </c>
      <c r="N27" s="12">
        <f>COUNTIF(B27:J27,"●")</f>
        <v>0</v>
      </c>
      <c r="O27" s="20">
        <f>P27-Q27</f>
        <v>0</v>
      </c>
      <c r="P27" s="21">
        <f>B27+E27+H27</f>
        <v>2</v>
      </c>
      <c r="Q27" s="21">
        <f>D27+G27+J27</f>
        <v>2</v>
      </c>
      <c r="R27" s="12">
        <v>2</v>
      </c>
    </row>
    <row r="28" spans="1:18" ht="18" customHeight="1">
      <c r="A28" s="31"/>
      <c r="B28" s="32"/>
      <c r="C28" s="9"/>
      <c r="D28" s="33"/>
      <c r="E28" s="33"/>
      <c r="F28" s="9"/>
      <c r="G28" s="33"/>
      <c r="H28" s="33"/>
      <c r="I28" s="33"/>
      <c r="J28" s="33"/>
      <c r="K28" s="9"/>
      <c r="L28" s="9"/>
      <c r="M28" s="9"/>
      <c r="N28" s="9"/>
      <c r="O28" s="29"/>
      <c r="P28" s="34"/>
      <c r="Q28" s="34"/>
      <c r="R28" s="37"/>
    </row>
    <row r="29" spans="1:18" ht="18" customHeight="1">
      <c r="A29" s="10" t="s">
        <v>10</v>
      </c>
      <c r="B29" s="43" t="str">
        <f>A30</f>
        <v>大久保東FC(B)</v>
      </c>
      <c r="C29" s="44"/>
      <c r="D29" s="45"/>
      <c r="E29" s="46" t="str">
        <f>A31</f>
        <v>谷津SC(E)</v>
      </c>
      <c r="F29" s="47"/>
      <c r="G29" s="48"/>
      <c r="H29" s="46" t="str">
        <f>A32</f>
        <v>矢切SC(B)</v>
      </c>
      <c r="I29" s="47"/>
      <c r="J29" s="48"/>
      <c r="K29" s="11" t="s">
        <v>2</v>
      </c>
      <c r="L29" s="12" t="s">
        <v>0</v>
      </c>
      <c r="M29" s="12" t="s">
        <v>1</v>
      </c>
      <c r="N29" s="12" t="s">
        <v>7</v>
      </c>
      <c r="O29" s="20" t="s">
        <v>5</v>
      </c>
      <c r="P29" s="12" t="s">
        <v>3</v>
      </c>
      <c r="Q29" s="12" t="s">
        <v>4</v>
      </c>
      <c r="R29" s="12" t="s">
        <v>6</v>
      </c>
    </row>
    <row r="30" spans="1:18" ht="18" customHeight="1">
      <c r="A30" s="22" t="s">
        <v>46</v>
      </c>
      <c r="B30" s="14"/>
      <c r="C30" s="15"/>
      <c r="D30" s="15"/>
      <c r="E30" s="16">
        <v>0</v>
      </c>
      <c r="F30" s="17" t="s">
        <v>89</v>
      </c>
      <c r="G30" s="18">
        <v>0</v>
      </c>
      <c r="H30" s="19">
        <v>0</v>
      </c>
      <c r="I30" s="19" t="s">
        <v>90</v>
      </c>
      <c r="J30" s="18">
        <v>2</v>
      </c>
      <c r="K30" s="11">
        <f>L30*3+M30*1</f>
        <v>1</v>
      </c>
      <c r="L30" s="12">
        <f>COUNTIF(B30:J30,"○")</f>
        <v>0</v>
      </c>
      <c r="M30" s="12">
        <f>COUNTIF(B30:J30,"△")</f>
        <v>1</v>
      </c>
      <c r="N30" s="12">
        <f>COUNTIF(B30:J30,"●")</f>
        <v>1</v>
      </c>
      <c r="O30" s="20">
        <f>P30-Q30</f>
        <v>-2</v>
      </c>
      <c r="P30" s="21">
        <f>B30+E30+H30</f>
        <v>0</v>
      </c>
      <c r="Q30" s="21">
        <f>D30+G30+J30</f>
        <v>2</v>
      </c>
      <c r="R30" s="12">
        <v>3</v>
      </c>
    </row>
    <row r="31" spans="1:18" ht="18" customHeight="1">
      <c r="A31" s="13" t="s">
        <v>62</v>
      </c>
      <c r="B31" s="16">
        <v>0</v>
      </c>
      <c r="C31" s="19" t="s">
        <v>89</v>
      </c>
      <c r="D31" s="18">
        <v>0</v>
      </c>
      <c r="E31" s="23"/>
      <c r="F31" s="24"/>
      <c r="G31" s="25"/>
      <c r="H31" s="26">
        <v>0</v>
      </c>
      <c r="I31" s="26" t="s">
        <v>93</v>
      </c>
      <c r="J31" s="27">
        <v>1</v>
      </c>
      <c r="K31" s="11">
        <f>L31*3+M31*1</f>
        <v>1</v>
      </c>
      <c r="L31" s="12">
        <f>COUNTIF(B31:J31,"○")</f>
        <v>0</v>
      </c>
      <c r="M31" s="12">
        <f>COUNTIF(B31:J31,"△")</f>
        <v>1</v>
      </c>
      <c r="N31" s="12">
        <f>COUNTIF(B31:J31,"●")</f>
        <v>1</v>
      </c>
      <c r="O31" s="20">
        <f>P31-Q31</f>
        <v>-1</v>
      </c>
      <c r="P31" s="21">
        <f>B31+E31+H31</f>
        <v>0</v>
      </c>
      <c r="Q31" s="21">
        <f>D31+G31+J31</f>
        <v>1</v>
      </c>
      <c r="R31" s="12">
        <v>2</v>
      </c>
    </row>
    <row r="32" spans="1:18" ht="18" customHeight="1">
      <c r="A32" s="22" t="s">
        <v>50</v>
      </c>
      <c r="B32" s="16">
        <v>2</v>
      </c>
      <c r="C32" s="17" t="s">
        <v>92</v>
      </c>
      <c r="D32" s="18">
        <v>0</v>
      </c>
      <c r="E32" s="28">
        <v>1</v>
      </c>
      <c r="F32" s="17" t="s">
        <v>92</v>
      </c>
      <c r="G32" s="27">
        <v>0</v>
      </c>
      <c r="H32" s="24"/>
      <c r="I32" s="24"/>
      <c r="J32" s="25"/>
      <c r="K32" s="11">
        <f>L32*3+M32*1</f>
        <v>6</v>
      </c>
      <c r="L32" s="12">
        <f>COUNTIF(B32:J32,"○")</f>
        <v>2</v>
      </c>
      <c r="M32" s="12">
        <f>COUNTIF(B32:J32,"△")</f>
        <v>0</v>
      </c>
      <c r="N32" s="12">
        <f>COUNTIF(B32:J32,"●")</f>
        <v>0</v>
      </c>
      <c r="O32" s="20">
        <f>P32-Q32</f>
        <v>3</v>
      </c>
      <c r="P32" s="21">
        <f>B32+E32+H32</f>
        <v>3</v>
      </c>
      <c r="Q32" s="21">
        <f>D32+G32+J32</f>
        <v>0</v>
      </c>
      <c r="R32" s="12">
        <v>1</v>
      </c>
    </row>
  </sheetData>
  <sheetProtection/>
  <mergeCells count="23">
    <mergeCell ref="B13:D13"/>
    <mergeCell ref="E13:G13"/>
    <mergeCell ref="H13:J13"/>
    <mergeCell ref="B29:D29"/>
    <mergeCell ref="E29:G29"/>
    <mergeCell ref="H29:J29"/>
    <mergeCell ref="B19:D19"/>
    <mergeCell ref="E19:G19"/>
    <mergeCell ref="H19:J19"/>
    <mergeCell ref="B24:D24"/>
    <mergeCell ref="E24:G24"/>
    <mergeCell ref="H24:J24"/>
    <mergeCell ref="B3:D3"/>
    <mergeCell ref="E3:G3"/>
    <mergeCell ref="H3:J3"/>
    <mergeCell ref="B8:D8"/>
    <mergeCell ref="E8:G8"/>
    <mergeCell ref="H8:J8"/>
    <mergeCell ref="A1:D1"/>
    <mergeCell ref="N1:R1"/>
    <mergeCell ref="B2:D2"/>
    <mergeCell ref="E2:G2"/>
    <mergeCell ref="O2:R2"/>
  </mergeCells>
  <printOptions/>
  <pageMargins left="0.7874015748031497" right="0.3937007874015748" top="1.45" bottom="0.5905511811023623" header="1" footer="0.3937007874015748"/>
  <pageSetup horizontalDpi="300" verticalDpi="300" orientation="portrait" paperSize="9" r:id="rId1"/>
  <headerFooter alignWithMargins="0">
    <oddHeader>&amp;C&amp;"ＭＳ Ｐゴシック,太字 斜体"&amp;16 2013　ラリー杯　2年生大会　結果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32"/>
  <sheetViews>
    <sheetView view="pageLayout" workbookViewId="0" topLeftCell="A1">
      <selection activeCell="A1" sqref="A1:D1"/>
    </sheetView>
  </sheetViews>
  <sheetFormatPr defaultColWidth="10.625" defaultRowHeight="18" customHeight="1"/>
  <cols>
    <col min="1" max="1" width="12.625" style="2" customWidth="1"/>
    <col min="2" max="18" width="4.625" style="2" customWidth="1"/>
    <col min="19" max="21" width="3.625" style="2" customWidth="1"/>
    <col min="22" max="22" width="5.625" style="2" customWidth="1"/>
    <col min="23" max="23" width="9.625" style="2" customWidth="1"/>
    <col min="24" max="24" width="3.625" style="2" customWidth="1"/>
    <col min="25" max="25" width="9.625" style="2" customWidth="1"/>
    <col min="26" max="16384" width="10.625" style="2" customWidth="1"/>
  </cols>
  <sheetData>
    <row r="1" spans="1:18" ht="18" customHeight="1">
      <c r="A1" s="39" t="s">
        <v>16</v>
      </c>
      <c r="B1" s="39"/>
      <c r="C1" s="39"/>
      <c r="D1" s="39"/>
      <c r="K1" s="7"/>
      <c r="N1" s="40"/>
      <c r="O1" s="40"/>
      <c r="P1" s="40"/>
      <c r="Q1" s="40"/>
      <c r="R1" s="40"/>
    </row>
    <row r="2" spans="1:18" ht="18" customHeight="1">
      <c r="A2" s="8" t="s">
        <v>68</v>
      </c>
      <c r="B2" s="41"/>
      <c r="C2" s="41"/>
      <c r="D2" s="41"/>
      <c r="E2" s="41"/>
      <c r="F2" s="41"/>
      <c r="G2" s="41"/>
      <c r="H2" s="9"/>
      <c r="I2" s="9"/>
      <c r="J2" s="9"/>
      <c r="K2" s="8"/>
      <c r="L2" s="8"/>
      <c r="M2" s="8"/>
      <c r="N2" s="8"/>
      <c r="O2" s="42">
        <v>41566</v>
      </c>
      <c r="P2" s="42"/>
      <c r="Q2" s="42"/>
      <c r="R2" s="42"/>
    </row>
    <row r="3" spans="1:25" ht="18" customHeight="1">
      <c r="A3" s="10">
        <v>1</v>
      </c>
      <c r="B3" s="43" t="str">
        <f>A4</f>
        <v>谷津SC(F)</v>
      </c>
      <c r="C3" s="44"/>
      <c r="D3" s="45"/>
      <c r="E3" s="46" t="str">
        <f>A5</f>
        <v>矢切SC(A)</v>
      </c>
      <c r="F3" s="47"/>
      <c r="G3" s="48"/>
      <c r="H3" s="46" t="str">
        <f>A6</f>
        <v>高洲ｺｽﾓｽFC(B)</v>
      </c>
      <c r="I3" s="47"/>
      <c r="J3" s="48"/>
      <c r="K3" s="11" t="s">
        <v>2</v>
      </c>
      <c r="L3" s="12" t="s">
        <v>0</v>
      </c>
      <c r="M3" s="12" t="s">
        <v>1</v>
      </c>
      <c r="N3" s="12" t="s">
        <v>7</v>
      </c>
      <c r="O3" s="12" t="s">
        <v>5</v>
      </c>
      <c r="P3" s="12" t="s">
        <v>3</v>
      </c>
      <c r="Q3" s="12" t="s">
        <v>4</v>
      </c>
      <c r="R3" s="12" t="s">
        <v>6</v>
      </c>
      <c r="S3" s="1"/>
      <c r="T3" s="1"/>
      <c r="V3" s="3"/>
      <c r="W3" s="4"/>
      <c r="X3" s="5"/>
      <c r="Y3" s="5"/>
    </row>
    <row r="4" spans="1:25" ht="18" customHeight="1">
      <c r="A4" s="13" t="s">
        <v>52</v>
      </c>
      <c r="B4" s="14"/>
      <c r="C4" s="15"/>
      <c r="D4" s="15"/>
      <c r="E4" s="16">
        <v>0</v>
      </c>
      <c r="F4" s="17" t="s">
        <v>84</v>
      </c>
      <c r="G4" s="18">
        <v>4</v>
      </c>
      <c r="H4" s="19">
        <v>0</v>
      </c>
      <c r="I4" s="19" t="s">
        <v>84</v>
      </c>
      <c r="J4" s="18">
        <v>1</v>
      </c>
      <c r="K4" s="11">
        <f>L4*3+M4*1</f>
        <v>0</v>
      </c>
      <c r="L4" s="12">
        <f>COUNTIF(B4:J4,"○")</f>
        <v>0</v>
      </c>
      <c r="M4" s="12">
        <f>COUNTIF(B4:J4,"△")</f>
        <v>0</v>
      </c>
      <c r="N4" s="12">
        <f>COUNTIF(B4:J4,"●")</f>
        <v>2</v>
      </c>
      <c r="O4" s="20">
        <f>P4-Q4</f>
        <v>-5</v>
      </c>
      <c r="P4" s="21">
        <f>B4+E4+H4</f>
        <v>0</v>
      </c>
      <c r="Q4" s="21">
        <f>D4+G4+J4</f>
        <v>5</v>
      </c>
      <c r="R4" s="12">
        <v>3</v>
      </c>
      <c r="S4" s="1"/>
      <c r="T4" s="1"/>
      <c r="V4" s="3"/>
      <c r="W4" s="4"/>
      <c r="X4" s="5"/>
      <c r="Y4" s="1"/>
    </row>
    <row r="5" spans="1:25" ht="18" customHeight="1">
      <c r="A5" s="22" t="s">
        <v>53</v>
      </c>
      <c r="B5" s="16">
        <v>4</v>
      </c>
      <c r="C5" s="19" t="s">
        <v>86</v>
      </c>
      <c r="D5" s="18">
        <v>0</v>
      </c>
      <c r="E5" s="23"/>
      <c r="F5" s="24"/>
      <c r="G5" s="25"/>
      <c r="H5" s="26">
        <v>1</v>
      </c>
      <c r="I5" s="26" t="s">
        <v>86</v>
      </c>
      <c r="J5" s="27">
        <v>0</v>
      </c>
      <c r="K5" s="11">
        <f>L5*3+M5*1</f>
        <v>6</v>
      </c>
      <c r="L5" s="12">
        <f>COUNTIF(B5:J5,"○")</f>
        <v>2</v>
      </c>
      <c r="M5" s="12">
        <f>COUNTIF(B5:J5,"△")</f>
        <v>0</v>
      </c>
      <c r="N5" s="12">
        <f>COUNTIF(B5:J5,"●")</f>
        <v>0</v>
      </c>
      <c r="O5" s="20">
        <f>P5-Q5</f>
        <v>5</v>
      </c>
      <c r="P5" s="21">
        <f>B5+E5+H5</f>
        <v>5</v>
      </c>
      <c r="Q5" s="21">
        <f>D5+G5+J5</f>
        <v>0</v>
      </c>
      <c r="R5" s="12">
        <v>1</v>
      </c>
      <c r="S5" s="1"/>
      <c r="T5" s="1"/>
      <c r="V5" s="3"/>
      <c r="W5" s="4"/>
      <c r="X5" s="5"/>
      <c r="Y5" s="5"/>
    </row>
    <row r="6" spans="1:25" ht="18" customHeight="1">
      <c r="A6" s="22" t="s">
        <v>54</v>
      </c>
      <c r="B6" s="16">
        <v>1</v>
      </c>
      <c r="C6" s="17" t="s">
        <v>87</v>
      </c>
      <c r="D6" s="18">
        <v>0</v>
      </c>
      <c r="E6" s="28">
        <v>0</v>
      </c>
      <c r="F6" s="17" t="s">
        <v>85</v>
      </c>
      <c r="G6" s="27">
        <v>1</v>
      </c>
      <c r="H6" s="24"/>
      <c r="I6" s="24"/>
      <c r="J6" s="25"/>
      <c r="K6" s="11">
        <f>L6*3+M6*1</f>
        <v>3</v>
      </c>
      <c r="L6" s="12">
        <f>COUNTIF(B6:J6,"○")</f>
        <v>1</v>
      </c>
      <c r="M6" s="12">
        <f>COUNTIF(B6:J6,"△")</f>
        <v>0</v>
      </c>
      <c r="N6" s="12">
        <f>COUNTIF(B6:J6,"●")</f>
        <v>1</v>
      </c>
      <c r="O6" s="20">
        <f>P6-Q6</f>
        <v>0</v>
      </c>
      <c r="P6" s="21">
        <f>B6+E6+H6</f>
        <v>1</v>
      </c>
      <c r="Q6" s="21">
        <f>D6+G6+J6</f>
        <v>1</v>
      </c>
      <c r="R6" s="12">
        <v>2</v>
      </c>
      <c r="S6" s="1"/>
      <c r="T6" s="1"/>
      <c r="U6" s="1"/>
      <c r="V6" s="3"/>
      <c r="W6" s="4"/>
      <c r="X6" s="5"/>
      <c r="Y6" s="1"/>
    </row>
    <row r="7" spans="1:24" ht="18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9"/>
      <c r="P7" s="9"/>
      <c r="Q7" s="9"/>
      <c r="R7" s="17"/>
      <c r="V7" s="3"/>
      <c r="W7" s="6"/>
      <c r="X7" s="5"/>
    </row>
    <row r="8" spans="1:25" ht="18" customHeight="1">
      <c r="A8" s="30">
        <v>2</v>
      </c>
      <c r="B8" s="43" t="str">
        <f>A9</f>
        <v>FC高津(A)</v>
      </c>
      <c r="C8" s="44"/>
      <c r="D8" s="45"/>
      <c r="E8" s="46" t="str">
        <f>A10</f>
        <v>まつひだいSC(B)</v>
      </c>
      <c r="F8" s="47"/>
      <c r="G8" s="48"/>
      <c r="H8" s="46" t="str">
        <f>A11</f>
        <v>鷺沼FC(A)</v>
      </c>
      <c r="I8" s="47"/>
      <c r="J8" s="48"/>
      <c r="K8" s="11" t="s">
        <v>2</v>
      </c>
      <c r="L8" s="12" t="s">
        <v>0</v>
      </c>
      <c r="M8" s="12" t="s">
        <v>1</v>
      </c>
      <c r="N8" s="12" t="s">
        <v>7</v>
      </c>
      <c r="O8" s="20" t="s">
        <v>5</v>
      </c>
      <c r="P8" s="12" t="s">
        <v>3</v>
      </c>
      <c r="Q8" s="12" t="s">
        <v>4</v>
      </c>
      <c r="R8" s="12" t="s">
        <v>6</v>
      </c>
      <c r="V8" s="3"/>
      <c r="X8" s="5"/>
      <c r="Y8" s="1"/>
    </row>
    <row r="9" spans="1:24" ht="18" customHeight="1">
      <c r="A9" s="13" t="s">
        <v>55</v>
      </c>
      <c r="B9" s="14"/>
      <c r="C9" s="15"/>
      <c r="D9" s="15"/>
      <c r="E9" s="16">
        <v>1</v>
      </c>
      <c r="F9" s="17" t="s">
        <v>83</v>
      </c>
      <c r="G9" s="18">
        <v>1</v>
      </c>
      <c r="H9" s="19">
        <v>0</v>
      </c>
      <c r="I9" s="19" t="s">
        <v>83</v>
      </c>
      <c r="J9" s="18">
        <v>0</v>
      </c>
      <c r="K9" s="11">
        <f>L9*3+M9*1</f>
        <v>2</v>
      </c>
      <c r="L9" s="12">
        <f>COUNTIF(B9:J9,"○")</f>
        <v>0</v>
      </c>
      <c r="M9" s="12">
        <f>COUNTIF(B9:J9,"△")</f>
        <v>2</v>
      </c>
      <c r="N9" s="12">
        <f>COUNTIF(B9:J9,"●")</f>
        <v>0</v>
      </c>
      <c r="O9" s="20">
        <f>P9-Q9</f>
        <v>0</v>
      </c>
      <c r="P9" s="21">
        <f>B9+E9+H9</f>
        <v>1</v>
      </c>
      <c r="Q9" s="21">
        <f>D9+G9+J9</f>
        <v>1</v>
      </c>
      <c r="R9" s="12">
        <v>2</v>
      </c>
      <c r="V9" s="3"/>
      <c r="X9" s="5"/>
    </row>
    <row r="10" spans="1:24" ht="18" customHeight="1">
      <c r="A10" s="22" t="s">
        <v>80</v>
      </c>
      <c r="B10" s="16">
        <v>1</v>
      </c>
      <c r="C10" s="19" t="s">
        <v>83</v>
      </c>
      <c r="D10" s="18">
        <v>1</v>
      </c>
      <c r="E10" s="23"/>
      <c r="F10" s="24"/>
      <c r="G10" s="25"/>
      <c r="H10" s="26">
        <v>0</v>
      </c>
      <c r="I10" s="26" t="s">
        <v>84</v>
      </c>
      <c r="J10" s="27">
        <v>3</v>
      </c>
      <c r="K10" s="11">
        <f>L10*3+M10*1</f>
        <v>1</v>
      </c>
      <c r="L10" s="12">
        <f>COUNTIF(B10:J10,"○")</f>
        <v>0</v>
      </c>
      <c r="M10" s="12">
        <f>COUNTIF(B10:J10,"△")</f>
        <v>1</v>
      </c>
      <c r="N10" s="12">
        <f>COUNTIF(B10:J10,"●")</f>
        <v>1</v>
      </c>
      <c r="O10" s="20">
        <f>P10-Q10</f>
        <v>-3</v>
      </c>
      <c r="P10" s="21">
        <f>B10+E10+H10</f>
        <v>1</v>
      </c>
      <c r="Q10" s="21">
        <f>D10+G10+J10</f>
        <v>4</v>
      </c>
      <c r="R10" s="12">
        <v>3</v>
      </c>
      <c r="X10" s="5"/>
    </row>
    <row r="11" spans="1:24" ht="18" customHeight="1">
      <c r="A11" s="22" t="s">
        <v>56</v>
      </c>
      <c r="B11" s="16">
        <v>0</v>
      </c>
      <c r="C11" s="17" t="s">
        <v>88</v>
      </c>
      <c r="D11" s="18">
        <v>0</v>
      </c>
      <c r="E11" s="28">
        <v>3</v>
      </c>
      <c r="F11" s="17" t="s">
        <v>86</v>
      </c>
      <c r="G11" s="27">
        <v>0</v>
      </c>
      <c r="H11" s="24"/>
      <c r="I11" s="24"/>
      <c r="J11" s="25"/>
      <c r="K11" s="11">
        <f>L11*3+M11*1</f>
        <v>4</v>
      </c>
      <c r="L11" s="12">
        <f>COUNTIF(B11:J11,"○")</f>
        <v>1</v>
      </c>
      <c r="M11" s="12">
        <f>COUNTIF(B11:J11,"△")</f>
        <v>1</v>
      </c>
      <c r="N11" s="12">
        <f>COUNTIF(B11:J11,"●")</f>
        <v>0</v>
      </c>
      <c r="O11" s="20">
        <f>P11-Q11</f>
        <v>3</v>
      </c>
      <c r="P11" s="21">
        <f>B11+E11+H11</f>
        <v>3</v>
      </c>
      <c r="Q11" s="21">
        <f>D11+G11+J11</f>
        <v>0</v>
      </c>
      <c r="R11" s="12">
        <v>1</v>
      </c>
      <c r="V11" s="3"/>
      <c r="X11" s="5"/>
    </row>
    <row r="12" spans="1:25" ht="18" customHeight="1">
      <c r="A12" s="31"/>
      <c r="B12" s="32"/>
      <c r="C12" s="9"/>
      <c r="D12" s="33"/>
      <c r="E12" s="33"/>
      <c r="F12" s="9"/>
      <c r="G12" s="33"/>
      <c r="H12" s="33"/>
      <c r="I12" s="33"/>
      <c r="J12" s="33"/>
      <c r="K12" s="9"/>
      <c r="L12" s="9"/>
      <c r="M12" s="9"/>
      <c r="N12" s="9"/>
      <c r="O12" s="29"/>
      <c r="P12" s="34"/>
      <c r="Q12" s="34"/>
      <c r="R12" s="37"/>
      <c r="V12" s="3"/>
      <c r="W12" s="6"/>
      <c r="X12" s="5"/>
      <c r="Y12" s="5"/>
    </row>
    <row r="13" spans="1:25" ht="18" customHeight="1">
      <c r="A13" s="30">
        <v>3</v>
      </c>
      <c r="B13" s="43" t="str">
        <f>A14</f>
        <v>海神ｽﾎﾟｰﾂｸﾗﾌﾞ(B)</v>
      </c>
      <c r="C13" s="44"/>
      <c r="D13" s="45"/>
      <c r="E13" s="46" t="str">
        <f>A15</f>
        <v>志津FC(A)</v>
      </c>
      <c r="F13" s="47"/>
      <c r="G13" s="48"/>
      <c r="H13" s="46" t="str">
        <f>A16</f>
        <v>藤崎SC(F)</v>
      </c>
      <c r="I13" s="47"/>
      <c r="J13" s="48"/>
      <c r="K13" s="11" t="s">
        <v>2</v>
      </c>
      <c r="L13" s="12" t="s">
        <v>0</v>
      </c>
      <c r="M13" s="12" t="s">
        <v>1</v>
      </c>
      <c r="N13" s="12" t="s">
        <v>7</v>
      </c>
      <c r="O13" s="20" t="s">
        <v>5</v>
      </c>
      <c r="P13" s="12" t="s">
        <v>3</v>
      </c>
      <c r="Q13" s="12" t="s">
        <v>4</v>
      </c>
      <c r="R13" s="12" t="s">
        <v>6</v>
      </c>
      <c r="V13" s="3"/>
      <c r="W13" s="6"/>
      <c r="X13" s="5"/>
      <c r="Y13" s="5"/>
    </row>
    <row r="14" spans="1:25" ht="18" customHeight="1">
      <c r="A14" s="13" t="s">
        <v>57</v>
      </c>
      <c r="B14" s="14"/>
      <c r="C14" s="15"/>
      <c r="D14" s="15"/>
      <c r="E14" s="16">
        <v>0</v>
      </c>
      <c r="F14" s="17" t="s">
        <v>83</v>
      </c>
      <c r="G14" s="18">
        <v>0</v>
      </c>
      <c r="H14" s="19">
        <v>2</v>
      </c>
      <c r="I14" s="19" t="s">
        <v>86</v>
      </c>
      <c r="J14" s="18">
        <v>0</v>
      </c>
      <c r="K14" s="11">
        <f>L14*3+M14*1</f>
        <v>4</v>
      </c>
      <c r="L14" s="12">
        <f>COUNTIF(B14:J14,"○")</f>
        <v>1</v>
      </c>
      <c r="M14" s="12">
        <f>COUNTIF(B14:J14,"△")</f>
        <v>1</v>
      </c>
      <c r="N14" s="12">
        <f>COUNTIF(B14:J14,"●")</f>
        <v>0</v>
      </c>
      <c r="O14" s="20">
        <f>P14-Q14</f>
        <v>2</v>
      </c>
      <c r="P14" s="21">
        <f>B14+E14+H14</f>
        <v>2</v>
      </c>
      <c r="Q14" s="21">
        <f>D14+G14+J14</f>
        <v>0</v>
      </c>
      <c r="R14" s="12">
        <v>1</v>
      </c>
      <c r="V14" s="3"/>
      <c r="W14" s="6"/>
      <c r="X14" s="5"/>
      <c r="Y14" s="5"/>
    </row>
    <row r="15" spans="1:25" ht="18" customHeight="1">
      <c r="A15" s="22" t="s">
        <v>58</v>
      </c>
      <c r="B15" s="16">
        <v>0</v>
      </c>
      <c r="C15" s="19" t="s">
        <v>83</v>
      </c>
      <c r="D15" s="18">
        <v>0</v>
      </c>
      <c r="E15" s="23"/>
      <c r="F15" s="24"/>
      <c r="G15" s="25"/>
      <c r="H15" s="26">
        <v>0</v>
      </c>
      <c r="I15" s="26" t="s">
        <v>84</v>
      </c>
      <c r="J15" s="27">
        <v>1</v>
      </c>
      <c r="K15" s="11">
        <f>L15*3+M15*1</f>
        <v>1</v>
      </c>
      <c r="L15" s="12">
        <f>COUNTIF(B15:J15,"○")</f>
        <v>0</v>
      </c>
      <c r="M15" s="12">
        <f>COUNTIF(B15:J15,"△")</f>
        <v>1</v>
      </c>
      <c r="N15" s="12">
        <f>COUNTIF(B15:J15,"●")</f>
        <v>1</v>
      </c>
      <c r="O15" s="20">
        <f>P15-Q15</f>
        <v>-1</v>
      </c>
      <c r="P15" s="21">
        <f>B15+E15+H15</f>
        <v>0</v>
      </c>
      <c r="Q15" s="21">
        <f>D15+G15+J15</f>
        <v>1</v>
      </c>
      <c r="R15" s="12">
        <v>3</v>
      </c>
      <c r="V15" s="3"/>
      <c r="W15" s="6"/>
      <c r="X15" s="5"/>
      <c r="Y15" s="5"/>
    </row>
    <row r="16" spans="1:25" ht="18" customHeight="1">
      <c r="A16" s="22" t="s">
        <v>59</v>
      </c>
      <c r="B16" s="16">
        <v>0</v>
      </c>
      <c r="C16" s="17" t="s">
        <v>84</v>
      </c>
      <c r="D16" s="18">
        <v>2</v>
      </c>
      <c r="E16" s="28">
        <v>1</v>
      </c>
      <c r="F16" s="17" t="s">
        <v>86</v>
      </c>
      <c r="G16" s="27">
        <v>0</v>
      </c>
      <c r="H16" s="24"/>
      <c r="I16" s="24"/>
      <c r="J16" s="25"/>
      <c r="K16" s="11">
        <f>L16*3+M16*1</f>
        <v>3</v>
      </c>
      <c r="L16" s="12">
        <f>COUNTIF(B16:J16,"○")</f>
        <v>1</v>
      </c>
      <c r="M16" s="12">
        <f>COUNTIF(B16:J16,"△")</f>
        <v>0</v>
      </c>
      <c r="N16" s="12">
        <f>COUNTIF(B16:J16,"●")</f>
        <v>1</v>
      </c>
      <c r="O16" s="20">
        <f>P16-Q16</f>
        <v>-1</v>
      </c>
      <c r="P16" s="21">
        <f>B16+E16+H16</f>
        <v>1</v>
      </c>
      <c r="Q16" s="21">
        <f>D16+G16+J16</f>
        <v>2</v>
      </c>
      <c r="R16" s="12">
        <v>2</v>
      </c>
      <c r="V16" s="3"/>
      <c r="W16" s="6"/>
      <c r="X16" s="5"/>
      <c r="Y16" s="5"/>
    </row>
    <row r="17" spans="1:25" ht="18" customHeight="1">
      <c r="A17" s="31"/>
      <c r="B17" s="32"/>
      <c r="C17" s="9"/>
      <c r="D17" s="33"/>
      <c r="E17" s="33"/>
      <c r="F17" s="9"/>
      <c r="G17" s="33"/>
      <c r="H17" s="33"/>
      <c r="I17" s="33"/>
      <c r="J17" s="33"/>
      <c r="K17" s="9"/>
      <c r="L17" s="9"/>
      <c r="M17" s="9"/>
      <c r="N17" s="9"/>
      <c r="O17" s="29"/>
      <c r="P17" s="34"/>
      <c r="Q17" s="34"/>
      <c r="R17" s="35"/>
      <c r="V17" s="3"/>
      <c r="W17" s="6"/>
      <c r="X17" s="5"/>
      <c r="Y17" s="5"/>
    </row>
    <row r="18" spans="1:18" ht="18" customHeight="1">
      <c r="A18" s="31" t="s">
        <v>69</v>
      </c>
      <c r="B18" s="32"/>
      <c r="C18" s="32"/>
      <c r="D18" s="32"/>
      <c r="E18" s="33"/>
      <c r="F18" s="33"/>
      <c r="G18" s="33"/>
      <c r="H18" s="8"/>
      <c r="I18" s="31"/>
      <c r="J18" s="31"/>
      <c r="K18" s="31"/>
      <c r="L18" s="32"/>
      <c r="M18" s="32"/>
      <c r="N18" s="32"/>
      <c r="O18" s="36"/>
      <c r="P18" s="33"/>
      <c r="Q18" s="33"/>
      <c r="R18" s="8"/>
    </row>
    <row r="19" spans="1:18" ht="18" customHeight="1">
      <c r="A19" s="10" t="s">
        <v>8</v>
      </c>
      <c r="B19" s="43" t="str">
        <f>A20</f>
        <v>矢切SC(A)</v>
      </c>
      <c r="C19" s="44"/>
      <c r="D19" s="45"/>
      <c r="E19" s="46" t="str">
        <f>A21</f>
        <v>鷺沼FC(A)</v>
      </c>
      <c r="F19" s="47"/>
      <c r="G19" s="48"/>
      <c r="H19" s="46" t="str">
        <f>A22</f>
        <v>海神ｽﾎﾟｰﾂｸﾗﾌﾞ(B)</v>
      </c>
      <c r="I19" s="47"/>
      <c r="J19" s="48"/>
      <c r="K19" s="11" t="s">
        <v>2</v>
      </c>
      <c r="L19" s="12" t="s">
        <v>0</v>
      </c>
      <c r="M19" s="12" t="s">
        <v>1</v>
      </c>
      <c r="N19" s="12" t="s">
        <v>7</v>
      </c>
      <c r="O19" s="20" t="s">
        <v>5</v>
      </c>
      <c r="P19" s="12" t="s">
        <v>3</v>
      </c>
      <c r="Q19" s="12" t="s">
        <v>4</v>
      </c>
      <c r="R19" s="12" t="s">
        <v>6</v>
      </c>
    </row>
    <row r="20" spans="1:18" ht="18" customHeight="1">
      <c r="A20" s="22" t="s">
        <v>53</v>
      </c>
      <c r="B20" s="14"/>
      <c r="C20" s="15"/>
      <c r="D20" s="15"/>
      <c r="E20" s="16">
        <v>3</v>
      </c>
      <c r="F20" s="17" t="s">
        <v>86</v>
      </c>
      <c r="G20" s="18">
        <v>0</v>
      </c>
      <c r="H20" s="19">
        <v>3</v>
      </c>
      <c r="I20" s="19" t="s">
        <v>86</v>
      </c>
      <c r="J20" s="18">
        <v>0</v>
      </c>
      <c r="K20" s="11">
        <f>L20*3+M20*1</f>
        <v>6</v>
      </c>
      <c r="L20" s="12">
        <f>COUNTIF(B20:J20,"○")</f>
        <v>2</v>
      </c>
      <c r="M20" s="12">
        <f>COUNTIF(B20:J20,"△")</f>
        <v>0</v>
      </c>
      <c r="N20" s="12">
        <f>COUNTIF(B20:J20,"●")</f>
        <v>0</v>
      </c>
      <c r="O20" s="20">
        <f>P20-Q20</f>
        <v>6</v>
      </c>
      <c r="P20" s="21">
        <f>B20+E20+H20</f>
        <v>6</v>
      </c>
      <c r="Q20" s="21">
        <f>D20+G20+J20</f>
        <v>0</v>
      </c>
      <c r="R20" s="12">
        <v>1</v>
      </c>
    </row>
    <row r="21" spans="1:18" ht="18" customHeight="1">
      <c r="A21" s="22" t="s">
        <v>56</v>
      </c>
      <c r="B21" s="16">
        <v>0</v>
      </c>
      <c r="C21" s="19" t="s">
        <v>84</v>
      </c>
      <c r="D21" s="18">
        <v>3</v>
      </c>
      <c r="E21" s="23"/>
      <c r="F21" s="24"/>
      <c r="G21" s="25"/>
      <c r="H21" s="26">
        <v>3</v>
      </c>
      <c r="I21" s="26" t="s">
        <v>87</v>
      </c>
      <c r="J21" s="27">
        <v>0</v>
      </c>
      <c r="K21" s="11">
        <f>L21*3+M21*1</f>
        <v>3</v>
      </c>
      <c r="L21" s="12">
        <f>COUNTIF(B21:J21,"○")</f>
        <v>1</v>
      </c>
      <c r="M21" s="12">
        <f>COUNTIF(B21:J21,"△")</f>
        <v>0</v>
      </c>
      <c r="N21" s="12">
        <f>COUNTIF(B21:J21,"●")</f>
        <v>1</v>
      </c>
      <c r="O21" s="20">
        <f>P21-Q21</f>
        <v>0</v>
      </c>
      <c r="P21" s="21">
        <f>B21+E21+H21</f>
        <v>3</v>
      </c>
      <c r="Q21" s="21">
        <f>D21+G21+J21</f>
        <v>3</v>
      </c>
      <c r="R21" s="12">
        <v>2</v>
      </c>
    </row>
    <row r="22" spans="1:18" ht="18" customHeight="1">
      <c r="A22" s="13" t="s">
        <v>57</v>
      </c>
      <c r="B22" s="16">
        <v>0</v>
      </c>
      <c r="C22" s="17" t="s">
        <v>85</v>
      </c>
      <c r="D22" s="18">
        <v>3</v>
      </c>
      <c r="E22" s="28">
        <v>0</v>
      </c>
      <c r="F22" s="17" t="s">
        <v>84</v>
      </c>
      <c r="G22" s="27">
        <v>3</v>
      </c>
      <c r="H22" s="24"/>
      <c r="I22" s="24"/>
      <c r="J22" s="25"/>
      <c r="K22" s="11">
        <f>L22*3+M22*1</f>
        <v>0</v>
      </c>
      <c r="L22" s="12">
        <f>COUNTIF(B22:J22,"○")</f>
        <v>0</v>
      </c>
      <c r="M22" s="12">
        <f>COUNTIF(B22:J22,"△")</f>
        <v>0</v>
      </c>
      <c r="N22" s="12">
        <f>COUNTIF(B22:J22,"●")</f>
        <v>2</v>
      </c>
      <c r="O22" s="20">
        <f>P22-Q22</f>
        <v>-6</v>
      </c>
      <c r="P22" s="21">
        <f>B22+E22+H22</f>
        <v>0</v>
      </c>
      <c r="Q22" s="21">
        <f>D22+G22+J22</f>
        <v>6</v>
      </c>
      <c r="R22" s="12">
        <v>3</v>
      </c>
    </row>
    <row r="23" spans="1:18" ht="18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29"/>
      <c r="P23" s="9"/>
      <c r="Q23" s="9"/>
      <c r="R23" s="17"/>
    </row>
    <row r="24" spans="1:18" ht="18" customHeight="1">
      <c r="A24" s="10" t="s">
        <v>9</v>
      </c>
      <c r="B24" s="43" t="str">
        <f>A25</f>
        <v>高洲ｺｽﾓｽFC(B)</v>
      </c>
      <c r="C24" s="44"/>
      <c r="D24" s="45"/>
      <c r="E24" s="46" t="str">
        <f>A26</f>
        <v>FC高津(A)</v>
      </c>
      <c r="F24" s="47"/>
      <c r="G24" s="48"/>
      <c r="H24" s="46" t="str">
        <f>A27</f>
        <v>藤崎SC(F)</v>
      </c>
      <c r="I24" s="47"/>
      <c r="J24" s="48"/>
      <c r="K24" s="11" t="s">
        <v>2</v>
      </c>
      <c r="L24" s="12" t="s">
        <v>0</v>
      </c>
      <c r="M24" s="12" t="s">
        <v>1</v>
      </c>
      <c r="N24" s="12" t="s">
        <v>7</v>
      </c>
      <c r="O24" s="20" t="s">
        <v>5</v>
      </c>
      <c r="P24" s="12" t="s">
        <v>3</v>
      </c>
      <c r="Q24" s="12" t="s">
        <v>4</v>
      </c>
      <c r="R24" s="12" t="s">
        <v>6</v>
      </c>
    </row>
    <row r="25" spans="1:18" ht="18" customHeight="1">
      <c r="A25" s="22" t="s">
        <v>54</v>
      </c>
      <c r="B25" s="14"/>
      <c r="C25" s="15"/>
      <c r="D25" s="15"/>
      <c r="E25" s="16">
        <v>1</v>
      </c>
      <c r="F25" s="17" t="s">
        <v>84</v>
      </c>
      <c r="G25" s="18">
        <v>2</v>
      </c>
      <c r="H25" s="19">
        <v>2</v>
      </c>
      <c r="I25" s="19" t="s">
        <v>86</v>
      </c>
      <c r="J25" s="18">
        <v>1</v>
      </c>
      <c r="K25" s="11">
        <f>L25*3+M25*1</f>
        <v>3</v>
      </c>
      <c r="L25" s="12">
        <f>COUNTIF(B25:J25,"○")</f>
        <v>1</v>
      </c>
      <c r="M25" s="12">
        <f>COUNTIF(B25:J25,"△")</f>
        <v>0</v>
      </c>
      <c r="N25" s="12">
        <f>COUNTIF(B25:J25,"●")</f>
        <v>1</v>
      </c>
      <c r="O25" s="20">
        <f>P25-Q25</f>
        <v>0</v>
      </c>
      <c r="P25" s="21">
        <f>B25+E25+H25</f>
        <v>3</v>
      </c>
      <c r="Q25" s="21">
        <f>D25+G25+J25</f>
        <v>3</v>
      </c>
      <c r="R25" s="12">
        <v>2</v>
      </c>
    </row>
    <row r="26" spans="1:18" ht="18" customHeight="1">
      <c r="A26" s="13" t="s">
        <v>55</v>
      </c>
      <c r="B26" s="16">
        <v>2</v>
      </c>
      <c r="C26" s="19" t="s">
        <v>86</v>
      </c>
      <c r="D26" s="18">
        <v>1</v>
      </c>
      <c r="E26" s="23"/>
      <c r="F26" s="24"/>
      <c r="G26" s="25"/>
      <c r="H26" s="26">
        <v>3</v>
      </c>
      <c r="I26" s="26" t="s">
        <v>87</v>
      </c>
      <c r="J26" s="27">
        <v>0</v>
      </c>
      <c r="K26" s="11">
        <f>L26*3+M26*1</f>
        <v>6</v>
      </c>
      <c r="L26" s="12">
        <f>COUNTIF(B26:J26,"○")</f>
        <v>2</v>
      </c>
      <c r="M26" s="12">
        <f>COUNTIF(B26:J26,"△")</f>
        <v>0</v>
      </c>
      <c r="N26" s="12">
        <f>COUNTIF(B26:J26,"●")</f>
        <v>0</v>
      </c>
      <c r="O26" s="20">
        <f>P26-Q26</f>
        <v>4</v>
      </c>
      <c r="P26" s="21">
        <f>B26+E26+H26</f>
        <v>5</v>
      </c>
      <c r="Q26" s="21">
        <f>D26+G26+J26</f>
        <v>1</v>
      </c>
      <c r="R26" s="12">
        <v>1</v>
      </c>
    </row>
    <row r="27" spans="1:18" ht="18" customHeight="1">
      <c r="A27" s="22" t="s">
        <v>59</v>
      </c>
      <c r="B27" s="16">
        <v>1</v>
      </c>
      <c r="C27" s="17" t="s">
        <v>84</v>
      </c>
      <c r="D27" s="18">
        <v>2</v>
      </c>
      <c r="E27" s="28">
        <v>0</v>
      </c>
      <c r="F27" s="17" t="s">
        <v>85</v>
      </c>
      <c r="G27" s="27">
        <v>3</v>
      </c>
      <c r="H27" s="24"/>
      <c r="I27" s="24"/>
      <c r="J27" s="25"/>
      <c r="K27" s="11">
        <f>L27*3+M27*1</f>
        <v>0</v>
      </c>
      <c r="L27" s="12">
        <f>COUNTIF(B27:J27,"○")</f>
        <v>0</v>
      </c>
      <c r="M27" s="12">
        <f>COUNTIF(B27:J27,"△")</f>
        <v>0</v>
      </c>
      <c r="N27" s="12">
        <f>COUNTIF(B27:J27,"●")</f>
        <v>2</v>
      </c>
      <c r="O27" s="20">
        <f>P27-Q27</f>
        <v>-4</v>
      </c>
      <c r="P27" s="21">
        <f>B27+E27+H27</f>
        <v>1</v>
      </c>
      <c r="Q27" s="21">
        <f>D27+G27+J27</f>
        <v>5</v>
      </c>
      <c r="R27" s="12">
        <v>3</v>
      </c>
    </row>
    <row r="28" spans="1:18" ht="18" customHeight="1">
      <c r="A28" s="31"/>
      <c r="B28" s="32"/>
      <c r="C28" s="9"/>
      <c r="D28" s="33"/>
      <c r="E28" s="33"/>
      <c r="F28" s="9"/>
      <c r="G28" s="33"/>
      <c r="H28" s="33"/>
      <c r="I28" s="33"/>
      <c r="J28" s="33"/>
      <c r="K28" s="9"/>
      <c r="L28" s="9"/>
      <c r="M28" s="9"/>
      <c r="N28" s="9"/>
      <c r="O28" s="29"/>
      <c r="P28" s="34"/>
      <c r="Q28" s="34"/>
      <c r="R28" s="37"/>
    </row>
    <row r="29" spans="1:18" ht="18" customHeight="1">
      <c r="A29" s="10" t="s">
        <v>10</v>
      </c>
      <c r="B29" s="43" t="str">
        <f>A30</f>
        <v>谷津SC(F)</v>
      </c>
      <c r="C29" s="44"/>
      <c r="D29" s="45"/>
      <c r="E29" s="46" t="str">
        <f>A31</f>
        <v>まつひだいSC(B)</v>
      </c>
      <c r="F29" s="47"/>
      <c r="G29" s="48"/>
      <c r="H29" s="46" t="str">
        <f>A32</f>
        <v>志津FC(A)</v>
      </c>
      <c r="I29" s="47"/>
      <c r="J29" s="48"/>
      <c r="K29" s="11" t="s">
        <v>2</v>
      </c>
      <c r="L29" s="12" t="s">
        <v>0</v>
      </c>
      <c r="M29" s="12" t="s">
        <v>1</v>
      </c>
      <c r="N29" s="12" t="s">
        <v>7</v>
      </c>
      <c r="O29" s="20" t="s">
        <v>5</v>
      </c>
      <c r="P29" s="12" t="s">
        <v>3</v>
      </c>
      <c r="Q29" s="12" t="s">
        <v>4</v>
      </c>
      <c r="R29" s="12" t="s">
        <v>6</v>
      </c>
    </row>
    <row r="30" spans="1:18" ht="18" customHeight="1">
      <c r="A30" s="13" t="s">
        <v>52</v>
      </c>
      <c r="B30" s="14"/>
      <c r="C30" s="15"/>
      <c r="D30" s="15"/>
      <c r="E30" s="16">
        <v>0</v>
      </c>
      <c r="F30" s="17" t="s">
        <v>84</v>
      </c>
      <c r="G30" s="18">
        <v>2</v>
      </c>
      <c r="H30" s="19">
        <v>2</v>
      </c>
      <c r="I30" s="19" t="s">
        <v>86</v>
      </c>
      <c r="J30" s="18">
        <v>1</v>
      </c>
      <c r="K30" s="11">
        <f>L30*3+M30*1</f>
        <v>3</v>
      </c>
      <c r="L30" s="12">
        <f>COUNTIF(B30:J30,"○")</f>
        <v>1</v>
      </c>
      <c r="M30" s="12">
        <f>COUNTIF(B30:J30,"△")</f>
        <v>0</v>
      </c>
      <c r="N30" s="12">
        <f>COUNTIF(B30:J30,"●")</f>
        <v>1</v>
      </c>
      <c r="O30" s="20">
        <f>P30-Q30</f>
        <v>-1</v>
      </c>
      <c r="P30" s="21">
        <f>B30+E30+H30</f>
        <v>2</v>
      </c>
      <c r="Q30" s="21">
        <f>D30+G30+J30</f>
        <v>3</v>
      </c>
      <c r="R30" s="12">
        <v>2</v>
      </c>
    </row>
    <row r="31" spans="1:18" ht="18" customHeight="1">
      <c r="A31" s="22" t="s">
        <v>81</v>
      </c>
      <c r="B31" s="16">
        <v>2</v>
      </c>
      <c r="C31" s="19" t="s">
        <v>86</v>
      </c>
      <c r="D31" s="18">
        <v>0</v>
      </c>
      <c r="E31" s="23"/>
      <c r="F31" s="24"/>
      <c r="G31" s="25"/>
      <c r="H31" s="26">
        <v>2</v>
      </c>
      <c r="I31" s="26" t="s">
        <v>87</v>
      </c>
      <c r="J31" s="27">
        <v>0</v>
      </c>
      <c r="K31" s="11">
        <f>L31*3+M31*1</f>
        <v>6</v>
      </c>
      <c r="L31" s="12">
        <f>COUNTIF(B31:J31,"○")</f>
        <v>2</v>
      </c>
      <c r="M31" s="12">
        <f>COUNTIF(B31:J31,"△")</f>
        <v>0</v>
      </c>
      <c r="N31" s="12">
        <f>COUNTIF(B31:J31,"●")</f>
        <v>0</v>
      </c>
      <c r="O31" s="20">
        <f>P31-Q31</f>
        <v>4</v>
      </c>
      <c r="P31" s="21">
        <f>B31+E31+H31</f>
        <v>4</v>
      </c>
      <c r="Q31" s="21">
        <f>D31+G31+J31</f>
        <v>0</v>
      </c>
      <c r="R31" s="12">
        <v>1</v>
      </c>
    </row>
    <row r="32" spans="1:18" ht="18" customHeight="1">
      <c r="A32" s="22" t="s">
        <v>58</v>
      </c>
      <c r="B32" s="16">
        <v>1</v>
      </c>
      <c r="C32" s="17" t="s">
        <v>84</v>
      </c>
      <c r="D32" s="18">
        <v>2</v>
      </c>
      <c r="E32" s="28">
        <v>0</v>
      </c>
      <c r="F32" s="17" t="s">
        <v>85</v>
      </c>
      <c r="G32" s="27">
        <v>2</v>
      </c>
      <c r="H32" s="24"/>
      <c r="I32" s="24"/>
      <c r="J32" s="25"/>
      <c r="K32" s="11">
        <f>L32*3+M32*1</f>
        <v>0</v>
      </c>
      <c r="L32" s="12">
        <f>COUNTIF(B32:J32,"○")</f>
        <v>0</v>
      </c>
      <c r="M32" s="12">
        <f>COUNTIF(B32:J32,"△")</f>
        <v>0</v>
      </c>
      <c r="N32" s="12">
        <f>COUNTIF(B32:J32,"●")</f>
        <v>2</v>
      </c>
      <c r="O32" s="20">
        <f>P32-Q32</f>
        <v>-3</v>
      </c>
      <c r="P32" s="21">
        <f>B32+E32+H32</f>
        <v>1</v>
      </c>
      <c r="Q32" s="21">
        <f>D32+G32+J32</f>
        <v>4</v>
      </c>
      <c r="R32" s="12">
        <v>3</v>
      </c>
    </row>
  </sheetData>
  <sheetProtection/>
  <mergeCells count="23">
    <mergeCell ref="B13:D13"/>
    <mergeCell ref="E13:G13"/>
    <mergeCell ref="H13:J13"/>
    <mergeCell ref="B29:D29"/>
    <mergeCell ref="E29:G29"/>
    <mergeCell ref="H29:J29"/>
    <mergeCell ref="B19:D19"/>
    <mergeCell ref="E19:G19"/>
    <mergeCell ref="H19:J19"/>
    <mergeCell ref="B24:D24"/>
    <mergeCell ref="E24:G24"/>
    <mergeCell ref="H24:J24"/>
    <mergeCell ref="B3:D3"/>
    <mergeCell ref="E3:G3"/>
    <mergeCell ref="H3:J3"/>
    <mergeCell ref="B8:D8"/>
    <mergeCell ref="E8:G8"/>
    <mergeCell ref="H8:J8"/>
    <mergeCell ref="A1:D1"/>
    <mergeCell ref="N1:R1"/>
    <mergeCell ref="B2:D2"/>
    <mergeCell ref="E2:G2"/>
    <mergeCell ref="O2:R2"/>
  </mergeCells>
  <printOptions/>
  <pageMargins left="0.7874015748031497" right="0.3937007874015748" top="1.46" bottom="0.5905511811023623" header="0.96" footer="0.3937007874015748"/>
  <pageSetup horizontalDpi="300" verticalDpi="300" orientation="portrait" paperSize="9" r:id="rId1"/>
  <headerFooter alignWithMargins="0">
    <oddHeader>&amp;C&amp;"ＭＳ Ｐゴシック,太字 斜体"&amp;16 2013　ラリー杯　2年生大会　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大島　幸浩</cp:lastModifiedBy>
  <cp:lastPrinted>2013-10-19T09:59:57Z</cp:lastPrinted>
  <dcterms:created xsi:type="dcterms:W3CDTF">2002-11-17T22:09:50Z</dcterms:created>
  <dcterms:modified xsi:type="dcterms:W3CDTF">2013-10-21T00:58:02Z</dcterms:modified>
  <cp:category/>
  <cp:version/>
  <cp:contentType/>
  <cp:contentStatus/>
</cp:coreProperties>
</file>