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４年順位リーグ【結果】" sheetId="1" r:id="rId1"/>
    <sheet name="４年生予選リーグ【結果】" sheetId="2" r:id="rId2"/>
  </sheets>
  <definedNames>
    <definedName name="_xlnm.Print_Area" localSheetId="1">'４年生予選リーグ【結果】'!$A$1:$Y$72</definedName>
  </definedNames>
  <calcPr fullCalcOnLoad="1"/>
</workbook>
</file>

<file path=xl/sharedStrings.xml><?xml version="1.0" encoding="utf-8"?>
<sst xmlns="http://schemas.openxmlformats.org/spreadsheetml/2006/main" count="164" uniqueCount="66">
  <si>
    <t>勝点</t>
  </si>
  <si>
    <t>得点</t>
  </si>
  <si>
    <t>失点</t>
  </si>
  <si>
    <t>得失点差</t>
  </si>
  <si>
    <t>順位</t>
  </si>
  <si>
    <t>開始</t>
  </si>
  <si>
    <t>対戦</t>
  </si>
  <si>
    <t>審判</t>
  </si>
  <si>
    <t>vs</t>
  </si>
  <si>
    <t>フォルマーレ</t>
  </si>
  <si>
    <t>※順位リーグの対戦表は、４年支部大会順位リーグ（予定）のシートをご参照下さい。</t>
  </si>
  <si>
    <t>※各順位リーグの会場と時間は、予選リーグの結果で決めます。</t>
  </si>
  <si>
    <t>＜予選リーグ＞　２０１４年５月１０日（土）</t>
  </si>
  <si>
    <t>＜予選リーグ＞　２０１４年５月１０日（土）</t>
  </si>
  <si>
    <t>Ａブロック</t>
  </si>
  <si>
    <t>Ａ・Ｂブロック（会場：稲越小学校）　　　入場　８：００　</t>
  </si>
  <si>
    <t>Ｂブロック</t>
  </si>
  <si>
    <t>Ｃブロック</t>
  </si>
  <si>
    <t>Ｃブロック（会場：中国分小学校）　　　入場　１２：００　　</t>
  </si>
  <si>
    <t>曽谷ＳＣ</t>
  </si>
  <si>
    <t>百合台ＳＣ</t>
  </si>
  <si>
    <t>曽谷SC</t>
  </si>
  <si>
    <t>フッチSC</t>
  </si>
  <si>
    <t>国府台ＦＣ</t>
  </si>
  <si>
    <t>市川ＫＩＦＣ</t>
  </si>
  <si>
    <t>フォルマーレ</t>
  </si>
  <si>
    <t>中国分LWFC</t>
  </si>
  <si>
    <t>市川真間ＳＣ</t>
  </si>
  <si>
    <t>国分ＳＣ</t>
  </si>
  <si>
    <t>中国分ＬＷＦＣ</t>
  </si>
  <si>
    <t>市川真間ＳＣ</t>
  </si>
  <si>
    <r>
      <t>①09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</si>
  <si>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r>
      <t>②09：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</t>
    </r>
  </si>
  <si>
    <r>
      <t>③10：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</t>
    </r>
  </si>
  <si>
    <r>
      <t>④11：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</si>
  <si>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r>
      <t>⑤11：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</t>
    </r>
  </si>
  <si>
    <r>
      <t>⑥12：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</t>
    </r>
  </si>
  <si>
    <t>フッチＳＣ</t>
  </si>
  <si>
    <t>①13：00</t>
  </si>
  <si>
    <t>②14：00</t>
  </si>
  <si>
    <t>③15：00</t>
  </si>
  <si>
    <t>※各試合の間隔は25分間あけます。審判は試合のないチームから主審、副審は当該チームから出し合い、協力しておこなってください。</t>
  </si>
  <si>
    <t>＊審判は試合のないブロックのチームから各１名だしあい行います。</t>
  </si>
  <si>
    <t>主審</t>
  </si>
  <si>
    <t>＊各チームスタッフ　１名　　８：００集合</t>
  </si>
  <si>
    <t>＊各チームスタッフ　１名　１２：００集合</t>
  </si>
  <si>
    <r>
      <t>①09</t>
    </r>
    <r>
      <rPr>
        <sz val="11"/>
        <rFont val="ＭＳ Ｐゴシック"/>
        <family val="3"/>
      </rPr>
      <t>：3</t>
    </r>
    <r>
      <rPr>
        <sz val="11"/>
        <rFont val="ＭＳ Ｐゴシック"/>
        <family val="3"/>
      </rPr>
      <t>0</t>
    </r>
  </si>
  <si>
    <t>②10：10</t>
  </si>
  <si>
    <t>③10：50</t>
  </si>
  <si>
    <t>④11：30</t>
  </si>
  <si>
    <t>⑤12：10</t>
  </si>
  <si>
    <t>⑥12：50</t>
  </si>
  <si>
    <t>＊各チームスタッフ　１名　８：４５集合</t>
  </si>
  <si>
    <t>＊各チームスタッフ　１名　１３：００集合</t>
  </si>
  <si>
    <t>　＊13：30～表彰＜１位・２位リーグ＞</t>
  </si>
  <si>
    <t>④13：45</t>
  </si>
  <si>
    <t>⑤14：45</t>
  </si>
  <si>
    <t>⑥15：45</t>
  </si>
  <si>
    <t>１位リーグ（会場：中国分スポーツ広場）　　　入場は８：４５です。＜車は各チーム３台＞</t>
  </si>
  <si>
    <t>２位リーグ（会場：中国分スポーツ広場）　　　入場は８：４５です。＜車は各チーム３台＞　　</t>
  </si>
  <si>
    <t>午前の部・開始</t>
  </si>
  <si>
    <t>午後の部・開始</t>
  </si>
  <si>
    <t>３位リーグ（会場：中国分スポーツ広場）＝午後の部　　入場１２：３０～　　＜車は各チーム３台＞</t>
  </si>
  <si>
    <t>順位リーグは　５月２５日（日曜）・中国分スポーツ広場（＋予備会場：中国分小）を予定しています。</t>
  </si>
  <si>
    <t>×</t>
  </si>
  <si>
    <t>＜順位リーグ＞　２０１４年５月２５日（日）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</si>
</sst>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30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theme="8" tint="0.599960029125213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>
        <color indexed="63"/>
      </top>
      <bottom style="medium"/>
    </border>
    <border diagonalDown="1">
      <left/>
      <right style="medium"/>
      <top style="thin"/>
      <bottom/>
      <diagonal style="hair"/>
    </border>
    <border diagonalDown="1">
      <left/>
      <right style="medium"/>
      <top/>
      <bottom/>
      <diagonal style="hair"/>
    </border>
    <border diagonalDown="1">
      <left style="thin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/>
      <right style="medium"/>
      <top/>
      <bottom style="medium"/>
      <diagonal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6" fillId="35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37" borderId="0" xfId="0" applyFont="1" applyFill="1" applyBorder="1" applyAlignment="1">
      <alignment horizontal="left" vertical="center"/>
    </xf>
    <xf numFmtId="0" fontId="6" fillId="38" borderId="0" xfId="0" applyFont="1" applyFill="1" applyBorder="1" applyAlignment="1">
      <alignment horizontal="left" vertical="center"/>
    </xf>
    <xf numFmtId="0" fontId="6" fillId="39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20" fontId="0" fillId="33" borderId="21" xfId="0" applyNumberFormat="1" applyFont="1" applyFill="1" applyBorder="1" applyAlignment="1">
      <alignment vertical="center"/>
    </xf>
    <xf numFmtId="0" fontId="9" fillId="0" borderId="5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21</xdr:col>
      <xdr:colOff>57150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228600" y="123825"/>
          <a:ext cx="9029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年度　中央支部４年生サッカー大会</a:t>
          </a:r>
        </a:p>
      </xdr:txBody>
    </xdr:sp>
    <xdr:clientData/>
  </xdr:twoCellAnchor>
  <xdr:twoCellAnchor>
    <xdr:from>
      <xdr:col>1</xdr:col>
      <xdr:colOff>209550</xdr:colOff>
      <xdr:row>48</xdr:row>
      <xdr:rowOff>0</xdr:rowOff>
    </xdr:from>
    <xdr:to>
      <xdr:col>2</xdr:col>
      <xdr:colOff>438150</xdr:colOff>
      <xdr:row>48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" y="115728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115728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23</xdr:row>
      <xdr:rowOff>0</xdr:rowOff>
    </xdr:from>
    <xdr:to>
      <xdr:col>2</xdr:col>
      <xdr:colOff>438150</xdr:colOff>
      <xdr:row>23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" y="53625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23</xdr:row>
      <xdr:rowOff>0</xdr:rowOff>
    </xdr:from>
    <xdr:to>
      <xdr:col>2</xdr:col>
      <xdr:colOff>171450</xdr:colOff>
      <xdr:row>23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536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46</xdr:row>
      <xdr:rowOff>0</xdr:rowOff>
    </xdr:from>
    <xdr:to>
      <xdr:col>2</xdr:col>
      <xdr:colOff>438150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7700" y="110013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46</xdr:row>
      <xdr:rowOff>0</xdr:rowOff>
    </xdr:from>
    <xdr:to>
      <xdr:col>2</xdr:col>
      <xdr:colOff>171450</xdr:colOff>
      <xdr:row>46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725" y="110013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 editAs="oneCell">
    <xdr:from>
      <xdr:col>19</xdr:col>
      <xdr:colOff>76200</xdr:colOff>
      <xdr:row>2</xdr:row>
      <xdr:rowOff>104775</xdr:rowOff>
    </xdr:from>
    <xdr:to>
      <xdr:col>24</xdr:col>
      <xdr:colOff>400050</xdr:colOff>
      <xdr:row>5</xdr:row>
      <xdr:rowOff>0</xdr:rowOff>
    </xdr:to>
    <xdr:pic>
      <xdr:nvPicPr>
        <xdr:cNvPr id="8" name="Picture 8" descr="_h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04825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8</xdr:row>
      <xdr:rowOff>19050</xdr:rowOff>
    </xdr:from>
    <xdr:to>
      <xdr:col>2</xdr:col>
      <xdr:colOff>438150</xdr:colOff>
      <xdr:row>9</xdr:row>
      <xdr:rowOff>76200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47700" y="174307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9</xdr:row>
      <xdr:rowOff>142875</xdr:rowOff>
    </xdr:from>
    <xdr:to>
      <xdr:col>2</xdr:col>
      <xdr:colOff>171450</xdr:colOff>
      <xdr:row>10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725" y="209550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0</xdr:col>
      <xdr:colOff>85725</xdr:colOff>
      <xdr:row>35</xdr:row>
      <xdr:rowOff>0</xdr:rowOff>
    </xdr:from>
    <xdr:to>
      <xdr:col>2</xdr:col>
      <xdr:colOff>171450</xdr:colOff>
      <xdr:row>35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5725" y="81057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48</xdr:row>
      <xdr:rowOff>19050</xdr:rowOff>
    </xdr:from>
    <xdr:to>
      <xdr:col>2</xdr:col>
      <xdr:colOff>438150</xdr:colOff>
      <xdr:row>49</xdr:row>
      <xdr:rowOff>76200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47700" y="115919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49</xdr:row>
      <xdr:rowOff>142875</xdr:rowOff>
    </xdr:from>
    <xdr:to>
      <xdr:col>2</xdr:col>
      <xdr:colOff>171450</xdr:colOff>
      <xdr:row>50</xdr:row>
      <xdr:rowOff>142875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85725" y="1194435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23</xdr:row>
      <xdr:rowOff>19050</xdr:rowOff>
    </xdr:from>
    <xdr:to>
      <xdr:col>2</xdr:col>
      <xdr:colOff>438150</xdr:colOff>
      <xdr:row>24</xdr:row>
      <xdr:rowOff>76200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647700" y="53816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24</xdr:row>
      <xdr:rowOff>142875</xdr:rowOff>
    </xdr:from>
    <xdr:to>
      <xdr:col>2</xdr:col>
      <xdr:colOff>171450</xdr:colOff>
      <xdr:row>25</xdr:row>
      <xdr:rowOff>142875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85725" y="573405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21</xdr:col>
      <xdr:colOff>57150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228600" y="123825"/>
          <a:ext cx="9029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年度　中央支部４年生サッカー大会</a:t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438150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" y="18002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2</xdr:col>
      <xdr:colOff>171450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18002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7</xdr:row>
      <xdr:rowOff>0</xdr:rowOff>
    </xdr:from>
    <xdr:to>
      <xdr:col>2</xdr:col>
      <xdr:colOff>438150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" y="14954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171450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1495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7</xdr:row>
      <xdr:rowOff>0</xdr:rowOff>
    </xdr:from>
    <xdr:to>
      <xdr:col>2</xdr:col>
      <xdr:colOff>438150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7700" y="14954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171450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725" y="1495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 editAs="oneCell">
    <xdr:from>
      <xdr:col>19</xdr:col>
      <xdr:colOff>76200</xdr:colOff>
      <xdr:row>2</xdr:row>
      <xdr:rowOff>104775</xdr:rowOff>
    </xdr:from>
    <xdr:to>
      <xdr:col>24</xdr:col>
      <xdr:colOff>409575</xdr:colOff>
      <xdr:row>5</xdr:row>
      <xdr:rowOff>0</xdr:rowOff>
    </xdr:to>
    <xdr:pic>
      <xdr:nvPicPr>
        <xdr:cNvPr id="8" name="Picture 8" descr="_h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04825"/>
          <a:ext cx="2524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7</xdr:row>
      <xdr:rowOff>0</xdr:rowOff>
    </xdr:from>
    <xdr:to>
      <xdr:col>2</xdr:col>
      <xdr:colOff>438150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47700" y="14954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171450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725" y="1495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22</xdr:row>
      <xdr:rowOff>19050</xdr:rowOff>
    </xdr:from>
    <xdr:to>
      <xdr:col>2</xdr:col>
      <xdr:colOff>438150</xdr:colOff>
      <xdr:row>23</xdr:row>
      <xdr:rowOff>76200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47700" y="5029200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23</xdr:row>
      <xdr:rowOff>142875</xdr:rowOff>
    </xdr:from>
    <xdr:to>
      <xdr:col>2</xdr:col>
      <xdr:colOff>171450</xdr:colOff>
      <xdr:row>24</xdr:row>
      <xdr:rowOff>142875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725" y="537210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8</xdr:row>
      <xdr:rowOff>19050</xdr:rowOff>
    </xdr:from>
    <xdr:to>
      <xdr:col>2</xdr:col>
      <xdr:colOff>438150</xdr:colOff>
      <xdr:row>9</xdr:row>
      <xdr:rowOff>76200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647700" y="1819275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9</xdr:row>
      <xdr:rowOff>142875</xdr:rowOff>
    </xdr:from>
    <xdr:to>
      <xdr:col>2</xdr:col>
      <xdr:colOff>171450</xdr:colOff>
      <xdr:row>10</xdr:row>
      <xdr:rowOff>142875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5725" y="2162175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49</xdr:row>
      <xdr:rowOff>19050</xdr:rowOff>
    </xdr:from>
    <xdr:to>
      <xdr:col>2</xdr:col>
      <xdr:colOff>438150</xdr:colOff>
      <xdr:row>50</xdr:row>
      <xdr:rowOff>76200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647700" y="11515725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50</xdr:row>
      <xdr:rowOff>142875</xdr:rowOff>
    </xdr:from>
    <xdr:to>
      <xdr:col>2</xdr:col>
      <xdr:colOff>171450</xdr:colOff>
      <xdr:row>51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85725" y="11858625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22</xdr:row>
      <xdr:rowOff>0</xdr:rowOff>
    </xdr:from>
    <xdr:to>
      <xdr:col>2</xdr:col>
      <xdr:colOff>438150</xdr:colOff>
      <xdr:row>22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647700" y="50101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22</xdr:row>
      <xdr:rowOff>0</xdr:rowOff>
    </xdr:from>
    <xdr:to>
      <xdr:col>2</xdr:col>
      <xdr:colOff>171450</xdr:colOff>
      <xdr:row>22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85725" y="5010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4:Y66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3.5"/>
  <cols>
    <col min="1" max="25" width="5.75390625" style="0" customWidth="1"/>
  </cols>
  <sheetData>
    <row r="1" ht="15.75" customHeight="1"/>
    <row r="2" ht="15.75" customHeight="1"/>
    <row r="3" ht="15.75" customHeight="1"/>
    <row r="4" spans="1:14" s="1" customFormat="1" ht="22.5" customHeight="1">
      <c r="A4" s="106" t="s">
        <v>65</v>
      </c>
      <c r="B4" s="106"/>
      <c r="C4" s="106"/>
      <c r="D4" s="106"/>
      <c r="E4" s="106"/>
      <c r="F4" s="106"/>
      <c r="G4" s="106"/>
      <c r="H4" s="106"/>
      <c r="I4" s="106"/>
      <c r="J4" s="107"/>
      <c r="K4" s="107"/>
      <c r="L4" s="107"/>
      <c r="M4" s="107"/>
      <c r="N4" s="107"/>
    </row>
    <row r="5" spans="1:10" s="1" customFormat="1" ht="12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3"/>
    </row>
    <row r="7" spans="1:25" ht="24" customHeight="1">
      <c r="A7" s="160" t="s">
        <v>58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</row>
    <row r="8" spans="1:22" s="6" customFormat="1" ht="18" customHeight="1" thickBot="1">
      <c r="A8" s="4"/>
      <c r="B8" s="4"/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R8" s="5"/>
      <c r="S8" s="5"/>
      <c r="T8" s="24" t="s">
        <v>52</v>
      </c>
      <c r="U8" s="5"/>
      <c r="V8" s="5"/>
    </row>
    <row r="9" spans="1:22" ht="18" customHeight="1">
      <c r="A9" s="131"/>
      <c r="B9" s="132"/>
      <c r="C9" s="132"/>
      <c r="D9" s="155" t="str">
        <f>'４年生予選リーグ【結果】'!A15</f>
        <v>フッチＳＣ</v>
      </c>
      <c r="E9" s="155"/>
      <c r="F9" s="155"/>
      <c r="G9" s="155" t="str">
        <f>'４年生予選リーグ【結果】'!A29</f>
        <v>市川ＫＩＦＣ</v>
      </c>
      <c r="H9" s="155"/>
      <c r="I9" s="155"/>
      <c r="J9" s="155" t="str">
        <f>'４年生予選リーグ【結果】'!A56</f>
        <v>市川真間ＳＣ</v>
      </c>
      <c r="K9" s="155"/>
      <c r="L9" s="37"/>
      <c r="M9" s="85" t="s">
        <v>0</v>
      </c>
      <c r="N9" s="86"/>
      <c r="O9" s="126" t="s">
        <v>1</v>
      </c>
      <c r="P9" s="86"/>
      <c r="Q9" s="126" t="s">
        <v>2</v>
      </c>
      <c r="R9" s="86"/>
      <c r="S9" s="51" t="s">
        <v>3</v>
      </c>
      <c r="T9" s="52"/>
      <c r="U9" s="51" t="s">
        <v>4</v>
      </c>
      <c r="V9" s="52"/>
    </row>
    <row r="10" spans="1:22" ht="18" customHeight="1">
      <c r="A10" s="133"/>
      <c r="B10" s="134"/>
      <c r="C10" s="134"/>
      <c r="D10" s="156"/>
      <c r="E10" s="156"/>
      <c r="F10" s="156"/>
      <c r="G10" s="156"/>
      <c r="H10" s="156"/>
      <c r="I10" s="156"/>
      <c r="J10" s="156"/>
      <c r="K10" s="156"/>
      <c r="L10" s="40"/>
      <c r="M10" s="87"/>
      <c r="N10" s="88"/>
      <c r="O10" s="127"/>
      <c r="P10" s="88"/>
      <c r="Q10" s="127"/>
      <c r="R10" s="88"/>
      <c r="S10" s="53"/>
      <c r="T10" s="54"/>
      <c r="U10" s="53"/>
      <c r="V10" s="54"/>
    </row>
    <row r="11" spans="1:22" ht="18" customHeight="1">
      <c r="A11" s="135"/>
      <c r="B11" s="136"/>
      <c r="C11" s="136"/>
      <c r="D11" s="157"/>
      <c r="E11" s="157"/>
      <c r="F11" s="157"/>
      <c r="G11" s="157"/>
      <c r="H11" s="157"/>
      <c r="I11" s="157"/>
      <c r="J11" s="157"/>
      <c r="K11" s="157"/>
      <c r="L11" s="43"/>
      <c r="M11" s="89"/>
      <c r="N11" s="90"/>
      <c r="O11" s="128"/>
      <c r="P11" s="90"/>
      <c r="Q11" s="128"/>
      <c r="R11" s="90"/>
      <c r="S11" s="55"/>
      <c r="T11" s="56"/>
      <c r="U11" s="55"/>
      <c r="V11" s="56"/>
    </row>
    <row r="12" spans="1:22" ht="18" customHeight="1">
      <c r="A12" s="93" t="str">
        <f>+D9</f>
        <v>フッチＳＣ</v>
      </c>
      <c r="B12" s="94"/>
      <c r="C12" s="95"/>
      <c r="D12" s="97"/>
      <c r="E12" s="98"/>
      <c r="F12" s="99"/>
      <c r="G12" s="137" t="str">
        <f>IF(G14=I14,"△",IF(G14&gt;I14,"○","●"))</f>
        <v>○</v>
      </c>
      <c r="H12" s="138"/>
      <c r="I12" s="80">
        <f>IF(G14=I14,1,0)+IF(G14&lt;I14,0,0)+IF(G14&gt;I14,3,0)</f>
        <v>3</v>
      </c>
      <c r="J12" s="137" t="str">
        <f>IF(J14=L14,"△",IF(J14&gt;L14,"○","●"))</f>
        <v>●</v>
      </c>
      <c r="K12" s="138"/>
      <c r="L12" s="141">
        <f>IF(J14=L14,1,0)+IF(J14&lt;L14,0,0)+IF(J14&gt;L14,3,0)</f>
        <v>0</v>
      </c>
      <c r="M12" s="71">
        <f>SUM(I12+L12)</f>
        <v>3</v>
      </c>
      <c r="N12" s="72"/>
      <c r="O12" s="77">
        <f>SUM(G14+J14)</f>
        <v>2</v>
      </c>
      <c r="P12" s="78"/>
      <c r="Q12" s="77">
        <f>SUM(I14+L14)</f>
        <v>4</v>
      </c>
      <c r="R12" s="78"/>
      <c r="S12" s="57">
        <f>SUM(O12-Q12)</f>
        <v>-2</v>
      </c>
      <c r="T12" s="58"/>
      <c r="U12" s="47">
        <v>2</v>
      </c>
      <c r="V12" s="48"/>
    </row>
    <row r="13" spans="1:22" ht="18" customHeight="1">
      <c r="A13" s="96"/>
      <c r="B13" s="41"/>
      <c r="C13" s="42"/>
      <c r="D13" s="100"/>
      <c r="E13" s="101"/>
      <c r="F13" s="102"/>
      <c r="G13" s="139"/>
      <c r="H13" s="140"/>
      <c r="I13" s="80"/>
      <c r="J13" s="139"/>
      <c r="K13" s="140"/>
      <c r="L13" s="142"/>
      <c r="M13" s="73"/>
      <c r="N13" s="74"/>
      <c r="O13" s="79"/>
      <c r="P13" s="80"/>
      <c r="Q13" s="79"/>
      <c r="R13" s="80"/>
      <c r="S13" s="59"/>
      <c r="T13" s="60"/>
      <c r="U13" s="49"/>
      <c r="V13" s="50"/>
    </row>
    <row r="14" spans="1:22" ht="18" customHeight="1">
      <c r="A14" s="96"/>
      <c r="B14" s="41"/>
      <c r="C14" s="42"/>
      <c r="D14" s="103"/>
      <c r="E14" s="104"/>
      <c r="F14" s="105"/>
      <c r="G14" s="27">
        <v>2</v>
      </c>
      <c r="H14" s="14" t="s">
        <v>64</v>
      </c>
      <c r="I14" s="25">
        <v>0</v>
      </c>
      <c r="J14" s="28">
        <v>0</v>
      </c>
      <c r="K14" s="26" t="s">
        <v>64</v>
      </c>
      <c r="L14" s="29">
        <v>4</v>
      </c>
      <c r="M14" s="73"/>
      <c r="N14" s="74"/>
      <c r="O14" s="79"/>
      <c r="P14" s="80"/>
      <c r="Q14" s="79"/>
      <c r="R14" s="80"/>
      <c r="S14" s="59"/>
      <c r="T14" s="60"/>
      <c r="U14" s="49"/>
      <c r="V14" s="50"/>
    </row>
    <row r="15" spans="1:22" s="9" customFormat="1" ht="18" customHeight="1">
      <c r="A15" s="93" t="str">
        <f>+G9</f>
        <v>市川ＫＩＦＣ</v>
      </c>
      <c r="B15" s="94"/>
      <c r="C15" s="95"/>
      <c r="D15" s="137" t="str">
        <f>IF(D17=F17,"△",IF(D17&gt;F17,"○","●"))</f>
        <v>●</v>
      </c>
      <c r="E15" s="138"/>
      <c r="F15" s="80">
        <f>IF(D17=F17,1,0)+IF(D17&lt;F17,0,0)+IF(D17&gt;F17,3,0)</f>
        <v>0</v>
      </c>
      <c r="G15" s="97"/>
      <c r="H15" s="98"/>
      <c r="I15" s="99"/>
      <c r="J15" s="137" t="str">
        <f>IF(J17=L17,"△",IF(J17&gt;L17,"○","●"))</f>
        <v>●</v>
      </c>
      <c r="K15" s="138"/>
      <c r="L15" s="141">
        <f>IF(J17=L17,1,0)+IF(J17&lt;L17,0,0)+IF(J17&gt;L17,3,0)</f>
        <v>0</v>
      </c>
      <c r="M15" s="71">
        <f>SUM(L15+F15)</f>
        <v>0</v>
      </c>
      <c r="N15" s="72"/>
      <c r="O15" s="77">
        <f>SUM(J17+D17)</f>
        <v>0</v>
      </c>
      <c r="P15" s="78"/>
      <c r="Q15" s="77">
        <f>SUM(L17+F17)</f>
        <v>4</v>
      </c>
      <c r="R15" s="78"/>
      <c r="S15" s="57">
        <f>SUM(O15-Q15)</f>
        <v>-4</v>
      </c>
      <c r="T15" s="58"/>
      <c r="U15" s="47">
        <v>3</v>
      </c>
      <c r="V15" s="48"/>
    </row>
    <row r="16" spans="1:22" s="9" customFormat="1" ht="18" customHeight="1">
      <c r="A16" s="96"/>
      <c r="B16" s="41"/>
      <c r="C16" s="42"/>
      <c r="D16" s="139"/>
      <c r="E16" s="140"/>
      <c r="F16" s="80"/>
      <c r="G16" s="100"/>
      <c r="H16" s="101"/>
      <c r="I16" s="102"/>
      <c r="J16" s="139"/>
      <c r="K16" s="140"/>
      <c r="L16" s="142"/>
      <c r="M16" s="73"/>
      <c r="N16" s="74"/>
      <c r="O16" s="79"/>
      <c r="P16" s="80"/>
      <c r="Q16" s="79"/>
      <c r="R16" s="80"/>
      <c r="S16" s="59"/>
      <c r="T16" s="60"/>
      <c r="U16" s="49"/>
      <c r="V16" s="50"/>
    </row>
    <row r="17" spans="1:22" s="9" customFormat="1" ht="18" customHeight="1">
      <c r="A17" s="119"/>
      <c r="B17" s="44"/>
      <c r="C17" s="45"/>
      <c r="D17" s="28">
        <f>+I14</f>
        <v>0</v>
      </c>
      <c r="E17" s="14" t="s">
        <v>64</v>
      </c>
      <c r="F17" s="26">
        <f>+G14</f>
        <v>2</v>
      </c>
      <c r="G17" s="103"/>
      <c r="H17" s="104"/>
      <c r="I17" s="105"/>
      <c r="J17" s="28">
        <v>0</v>
      </c>
      <c r="K17" s="26" t="s">
        <v>64</v>
      </c>
      <c r="L17" s="29">
        <v>2</v>
      </c>
      <c r="M17" s="75"/>
      <c r="N17" s="76"/>
      <c r="O17" s="81"/>
      <c r="P17" s="82"/>
      <c r="Q17" s="81"/>
      <c r="R17" s="82"/>
      <c r="S17" s="61"/>
      <c r="T17" s="62"/>
      <c r="U17" s="91"/>
      <c r="V17" s="92"/>
    </row>
    <row r="18" spans="1:22" s="9" customFormat="1" ht="18" customHeight="1">
      <c r="A18" s="93" t="str">
        <f>+J9</f>
        <v>市川真間ＳＣ</v>
      </c>
      <c r="B18" s="94"/>
      <c r="C18" s="95"/>
      <c r="D18" s="137" t="str">
        <f>IF(D20=F20,"△",IF(D20&gt;F20,"○","●"))</f>
        <v>○</v>
      </c>
      <c r="E18" s="138"/>
      <c r="F18" s="78">
        <f>IF(D20=F20,1,0)+IF(D20&lt;F20,0,0)+IF(D20&gt;F20,3,0)</f>
        <v>3</v>
      </c>
      <c r="G18" s="137" t="str">
        <f>IF(G20=I20,"△",IF(G20&gt;I20,"○","●"))</f>
        <v>○</v>
      </c>
      <c r="H18" s="138"/>
      <c r="I18" s="78">
        <f>IF(G20=I20,1,0)+IF(G20&lt;I20,0,0)+IF(G20&gt;I20,3,0)</f>
        <v>3</v>
      </c>
      <c r="J18" s="97"/>
      <c r="K18" s="98"/>
      <c r="L18" s="111"/>
      <c r="M18" s="71">
        <f>SUM(I18+L18+F18)</f>
        <v>6</v>
      </c>
      <c r="N18" s="72"/>
      <c r="O18" s="77">
        <f>SUM(G20+D20)</f>
        <v>6</v>
      </c>
      <c r="P18" s="78"/>
      <c r="Q18" s="77">
        <f>SUM(F20+I20)</f>
        <v>0</v>
      </c>
      <c r="R18" s="78"/>
      <c r="S18" s="57">
        <f>SUM(O18-Q18)</f>
        <v>6</v>
      </c>
      <c r="T18" s="58"/>
      <c r="U18" s="47">
        <v>1</v>
      </c>
      <c r="V18" s="48"/>
    </row>
    <row r="19" spans="1:22" s="9" customFormat="1" ht="18" customHeight="1">
      <c r="A19" s="96"/>
      <c r="B19" s="41"/>
      <c r="C19" s="42"/>
      <c r="D19" s="139"/>
      <c r="E19" s="140"/>
      <c r="F19" s="80"/>
      <c r="G19" s="139"/>
      <c r="H19" s="140"/>
      <c r="I19" s="80"/>
      <c r="J19" s="100"/>
      <c r="K19" s="101"/>
      <c r="L19" s="112"/>
      <c r="M19" s="73"/>
      <c r="N19" s="74"/>
      <c r="O19" s="79"/>
      <c r="P19" s="80"/>
      <c r="Q19" s="79"/>
      <c r="R19" s="80"/>
      <c r="S19" s="59"/>
      <c r="T19" s="60"/>
      <c r="U19" s="49"/>
      <c r="V19" s="50"/>
    </row>
    <row r="20" spans="1:22" s="9" customFormat="1" ht="18" customHeight="1" thickBot="1">
      <c r="A20" s="108"/>
      <c r="B20" s="109"/>
      <c r="C20" s="110"/>
      <c r="D20" s="30">
        <f>+L14</f>
        <v>4</v>
      </c>
      <c r="E20" s="31" t="s">
        <v>64</v>
      </c>
      <c r="F20" s="32">
        <f>+J14</f>
        <v>0</v>
      </c>
      <c r="G20" s="30">
        <f>+L17</f>
        <v>2</v>
      </c>
      <c r="H20" s="31" t="s">
        <v>64</v>
      </c>
      <c r="I20" s="32">
        <f>+J17</f>
        <v>0</v>
      </c>
      <c r="J20" s="113"/>
      <c r="K20" s="114"/>
      <c r="L20" s="115"/>
      <c r="M20" s="122"/>
      <c r="N20" s="123"/>
      <c r="O20" s="120"/>
      <c r="P20" s="121"/>
      <c r="Q20" s="120"/>
      <c r="R20" s="121"/>
      <c r="S20" s="124"/>
      <c r="T20" s="125"/>
      <c r="U20" s="83"/>
      <c r="V20" s="84"/>
    </row>
    <row r="21" spans="1:22" s="9" customFormat="1" ht="28.5" customHeight="1">
      <c r="A21" s="7"/>
      <c r="B21" s="7"/>
      <c r="C21" s="7"/>
      <c r="D21" s="8"/>
      <c r="E21" s="8"/>
      <c r="F21" s="8"/>
      <c r="G21" s="8"/>
      <c r="H21" s="8"/>
      <c r="I21" s="8"/>
      <c r="J21" s="14"/>
      <c r="K21" s="14"/>
      <c r="L21" s="14"/>
      <c r="M21" s="15"/>
      <c r="N21" s="15"/>
      <c r="O21" s="16"/>
      <c r="P21" s="16"/>
      <c r="Q21" s="16"/>
      <c r="R21" s="16"/>
      <c r="S21" s="15"/>
      <c r="T21" s="15"/>
      <c r="U21" s="17"/>
      <c r="V21" s="17"/>
    </row>
    <row r="22" spans="1:25" s="1" customFormat="1" ht="24" customHeight="1">
      <c r="A22" s="158" t="s">
        <v>59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</row>
    <row r="23" spans="1:22" s="6" customFormat="1" ht="18" customHeight="1" thickBot="1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R23" s="5"/>
      <c r="S23" s="5"/>
      <c r="T23" s="24" t="s">
        <v>52</v>
      </c>
      <c r="U23" s="5"/>
      <c r="V23" s="5"/>
    </row>
    <row r="24" spans="1:22" ht="18" customHeight="1">
      <c r="A24" s="131"/>
      <c r="B24" s="132"/>
      <c r="C24" s="132"/>
      <c r="D24" s="155" t="str">
        <f>'４年生予選リーグ【結果】'!A18</f>
        <v>百合台ＳＣ</v>
      </c>
      <c r="E24" s="155"/>
      <c r="F24" s="155"/>
      <c r="G24" s="155" t="str">
        <f>'４年生予選リーグ【結果】'!A26</f>
        <v>国府台ＦＣ</v>
      </c>
      <c r="H24" s="155"/>
      <c r="I24" s="155"/>
      <c r="J24" s="155" t="str">
        <f>'４年生予選リーグ【結果】'!A53</f>
        <v>中国分LWFC</v>
      </c>
      <c r="K24" s="155"/>
      <c r="L24" s="37"/>
      <c r="M24" s="85" t="s">
        <v>0</v>
      </c>
      <c r="N24" s="86"/>
      <c r="O24" s="126" t="s">
        <v>1</v>
      </c>
      <c r="P24" s="86"/>
      <c r="Q24" s="126" t="s">
        <v>2</v>
      </c>
      <c r="R24" s="86"/>
      <c r="S24" s="51" t="s">
        <v>3</v>
      </c>
      <c r="T24" s="52"/>
      <c r="U24" s="51" t="s">
        <v>4</v>
      </c>
      <c r="V24" s="52"/>
    </row>
    <row r="25" spans="1:22" ht="18" customHeight="1">
      <c r="A25" s="133"/>
      <c r="B25" s="134"/>
      <c r="C25" s="134"/>
      <c r="D25" s="156"/>
      <c r="E25" s="156"/>
      <c r="F25" s="156"/>
      <c r="G25" s="156"/>
      <c r="H25" s="156"/>
      <c r="I25" s="156"/>
      <c r="J25" s="156"/>
      <c r="K25" s="156"/>
      <c r="L25" s="40"/>
      <c r="M25" s="87"/>
      <c r="N25" s="88"/>
      <c r="O25" s="127"/>
      <c r="P25" s="88"/>
      <c r="Q25" s="127"/>
      <c r="R25" s="88"/>
      <c r="S25" s="53"/>
      <c r="T25" s="54"/>
      <c r="U25" s="53"/>
      <c r="V25" s="54"/>
    </row>
    <row r="26" spans="1:22" ht="18" customHeight="1">
      <c r="A26" s="135"/>
      <c r="B26" s="136"/>
      <c r="C26" s="136"/>
      <c r="D26" s="157"/>
      <c r="E26" s="157"/>
      <c r="F26" s="157"/>
      <c r="G26" s="157"/>
      <c r="H26" s="157"/>
      <c r="I26" s="157"/>
      <c r="J26" s="157"/>
      <c r="K26" s="157"/>
      <c r="L26" s="43"/>
      <c r="M26" s="89"/>
      <c r="N26" s="90"/>
      <c r="O26" s="128"/>
      <c r="P26" s="90"/>
      <c r="Q26" s="128"/>
      <c r="R26" s="90"/>
      <c r="S26" s="55"/>
      <c r="T26" s="56"/>
      <c r="U26" s="55"/>
      <c r="V26" s="56"/>
    </row>
    <row r="27" spans="1:22" ht="18" customHeight="1">
      <c r="A27" s="93" t="str">
        <f>+D24</f>
        <v>百合台ＳＣ</v>
      </c>
      <c r="B27" s="94"/>
      <c r="C27" s="95"/>
      <c r="D27" s="97"/>
      <c r="E27" s="98"/>
      <c r="F27" s="99"/>
      <c r="G27" s="137" t="str">
        <f>IF(G29=I29,"△",IF(G29&gt;I29,"○","●"))</f>
        <v>○</v>
      </c>
      <c r="H27" s="138"/>
      <c r="I27" s="80">
        <f>IF(G29=I29,1,0)+IF(G29&lt;I29,0,0)+IF(G29&gt;I29,3,0)</f>
        <v>3</v>
      </c>
      <c r="J27" s="137" t="str">
        <f>IF(J29=L29,"△",IF(J29&gt;L29,"○","●"))</f>
        <v>○</v>
      </c>
      <c r="K27" s="138"/>
      <c r="L27" s="141">
        <f>IF(J29=L29,1,0)+IF(J29&lt;L29,0,0)+IF(J29&gt;L29,3,0)</f>
        <v>3</v>
      </c>
      <c r="M27" s="71">
        <f>SUM(I27+L27)</f>
        <v>6</v>
      </c>
      <c r="N27" s="72"/>
      <c r="O27" s="77">
        <f>SUM(G29+J29)</f>
        <v>4</v>
      </c>
      <c r="P27" s="78"/>
      <c r="Q27" s="77">
        <f>SUM(I29+L29)</f>
        <v>1</v>
      </c>
      <c r="R27" s="78"/>
      <c r="S27" s="57">
        <f>SUM(O27-Q27)</f>
        <v>3</v>
      </c>
      <c r="T27" s="58"/>
      <c r="U27" s="47">
        <v>1</v>
      </c>
      <c r="V27" s="48"/>
    </row>
    <row r="28" spans="1:22" ht="18" customHeight="1">
      <c r="A28" s="96"/>
      <c r="B28" s="41"/>
      <c r="C28" s="42"/>
      <c r="D28" s="100"/>
      <c r="E28" s="101"/>
      <c r="F28" s="102"/>
      <c r="G28" s="139"/>
      <c r="H28" s="140"/>
      <c r="I28" s="80"/>
      <c r="J28" s="139"/>
      <c r="K28" s="140"/>
      <c r="L28" s="142"/>
      <c r="M28" s="73"/>
      <c r="N28" s="74"/>
      <c r="O28" s="79"/>
      <c r="P28" s="80"/>
      <c r="Q28" s="79"/>
      <c r="R28" s="80"/>
      <c r="S28" s="59"/>
      <c r="T28" s="60"/>
      <c r="U28" s="49"/>
      <c r="V28" s="50"/>
    </row>
    <row r="29" spans="1:22" ht="18" customHeight="1">
      <c r="A29" s="96"/>
      <c r="B29" s="41"/>
      <c r="C29" s="42"/>
      <c r="D29" s="103"/>
      <c r="E29" s="104"/>
      <c r="F29" s="105"/>
      <c r="G29" s="27">
        <v>2</v>
      </c>
      <c r="H29" s="14" t="s">
        <v>64</v>
      </c>
      <c r="I29" s="25">
        <v>0</v>
      </c>
      <c r="J29" s="28">
        <v>2</v>
      </c>
      <c r="K29" s="26" t="s">
        <v>64</v>
      </c>
      <c r="L29" s="29">
        <v>1</v>
      </c>
      <c r="M29" s="73"/>
      <c r="N29" s="74"/>
      <c r="O29" s="79"/>
      <c r="P29" s="80"/>
      <c r="Q29" s="79"/>
      <c r="R29" s="80"/>
      <c r="S29" s="59"/>
      <c r="T29" s="60"/>
      <c r="U29" s="49"/>
      <c r="V29" s="50"/>
    </row>
    <row r="30" spans="1:22" s="9" customFormat="1" ht="18" customHeight="1">
      <c r="A30" s="93" t="str">
        <f>+G24</f>
        <v>国府台ＦＣ</v>
      </c>
      <c r="B30" s="94"/>
      <c r="C30" s="95"/>
      <c r="D30" s="137" t="str">
        <f>IF(D32=F32,"△",IF(D32&gt;F32,"○","●"))</f>
        <v>●</v>
      </c>
      <c r="E30" s="138"/>
      <c r="F30" s="80">
        <f>IF(D32=F32,1,0)+IF(D32&lt;F32,0,0)+IF(D32&gt;F32,3,0)</f>
        <v>0</v>
      </c>
      <c r="G30" s="97"/>
      <c r="H30" s="98"/>
      <c r="I30" s="99"/>
      <c r="J30" s="137" t="str">
        <f>IF(J32=L32,"△",IF(J32&gt;L32,"○","●"))</f>
        <v>●</v>
      </c>
      <c r="K30" s="138"/>
      <c r="L30" s="141">
        <f>IF(J32=L32,1,0)+IF(J32&lt;L32,0,0)+IF(J32&gt;L32,3,0)</f>
        <v>0</v>
      </c>
      <c r="M30" s="71">
        <f>SUM(L30+F30)</f>
        <v>0</v>
      </c>
      <c r="N30" s="72"/>
      <c r="O30" s="77">
        <f>SUM(J32+D32)</f>
        <v>0</v>
      </c>
      <c r="P30" s="78"/>
      <c r="Q30" s="77">
        <f>SUM(L32+F32)</f>
        <v>4</v>
      </c>
      <c r="R30" s="78"/>
      <c r="S30" s="57">
        <f>SUM(O30-Q30)</f>
        <v>-4</v>
      </c>
      <c r="T30" s="58"/>
      <c r="U30" s="47">
        <v>3</v>
      </c>
      <c r="V30" s="48"/>
    </row>
    <row r="31" spans="1:22" s="9" customFormat="1" ht="18" customHeight="1">
      <c r="A31" s="96"/>
      <c r="B31" s="41"/>
      <c r="C31" s="42"/>
      <c r="D31" s="139"/>
      <c r="E31" s="140"/>
      <c r="F31" s="80"/>
      <c r="G31" s="100"/>
      <c r="H31" s="101"/>
      <c r="I31" s="102"/>
      <c r="J31" s="139"/>
      <c r="K31" s="140"/>
      <c r="L31" s="142"/>
      <c r="M31" s="73"/>
      <c r="N31" s="74"/>
      <c r="O31" s="79"/>
      <c r="P31" s="80"/>
      <c r="Q31" s="79"/>
      <c r="R31" s="80"/>
      <c r="S31" s="59"/>
      <c r="T31" s="60"/>
      <c r="U31" s="49"/>
      <c r="V31" s="50"/>
    </row>
    <row r="32" spans="1:22" s="9" customFormat="1" ht="18" customHeight="1">
      <c r="A32" s="119"/>
      <c r="B32" s="44"/>
      <c r="C32" s="45"/>
      <c r="D32" s="28">
        <f>+I29</f>
        <v>0</v>
      </c>
      <c r="E32" s="14" t="s">
        <v>64</v>
      </c>
      <c r="F32" s="26">
        <f>+G29</f>
        <v>2</v>
      </c>
      <c r="G32" s="103"/>
      <c r="H32" s="104"/>
      <c r="I32" s="105"/>
      <c r="J32" s="28">
        <v>0</v>
      </c>
      <c r="K32" s="26" t="s">
        <v>64</v>
      </c>
      <c r="L32" s="29">
        <v>2</v>
      </c>
      <c r="M32" s="75"/>
      <c r="N32" s="76"/>
      <c r="O32" s="81"/>
      <c r="P32" s="82"/>
      <c r="Q32" s="81"/>
      <c r="R32" s="82"/>
      <c r="S32" s="61"/>
      <c r="T32" s="62"/>
      <c r="U32" s="91"/>
      <c r="V32" s="92"/>
    </row>
    <row r="33" spans="1:22" s="9" customFormat="1" ht="18" customHeight="1">
      <c r="A33" s="93" t="str">
        <f>+J24</f>
        <v>中国分LWFC</v>
      </c>
      <c r="B33" s="94"/>
      <c r="C33" s="95"/>
      <c r="D33" s="137" t="str">
        <f>IF(D35=F35,"△",IF(D35&gt;F35,"○","●"))</f>
        <v>●</v>
      </c>
      <c r="E33" s="138"/>
      <c r="F33" s="78">
        <f>IF(D35=F35,1,0)+IF(D35&lt;F35,0,0)+IF(D35&gt;F35,3,0)</f>
        <v>0</v>
      </c>
      <c r="G33" s="137" t="str">
        <f>IF(G35=I35,"△",IF(G35&gt;I35,"○","●"))</f>
        <v>○</v>
      </c>
      <c r="H33" s="138"/>
      <c r="I33" s="78">
        <f>IF(G35=I35,1,0)+IF(G35&lt;I35,0,0)+IF(G35&gt;I35,3,0)</f>
        <v>3</v>
      </c>
      <c r="J33" s="97"/>
      <c r="K33" s="98"/>
      <c r="L33" s="111"/>
      <c r="M33" s="71">
        <f>SUM(I33+L33+F33)</f>
        <v>3</v>
      </c>
      <c r="N33" s="72"/>
      <c r="O33" s="77">
        <f>SUM(G35+D35)</f>
        <v>3</v>
      </c>
      <c r="P33" s="78"/>
      <c r="Q33" s="77">
        <f>SUM(F35+I35)</f>
        <v>2</v>
      </c>
      <c r="R33" s="78"/>
      <c r="S33" s="57">
        <f>SUM(O33-Q33)</f>
        <v>1</v>
      </c>
      <c r="T33" s="58"/>
      <c r="U33" s="47">
        <v>2</v>
      </c>
      <c r="V33" s="48"/>
    </row>
    <row r="34" spans="1:22" s="9" customFormat="1" ht="18" customHeight="1">
      <c r="A34" s="96"/>
      <c r="B34" s="41"/>
      <c r="C34" s="42"/>
      <c r="D34" s="139"/>
      <c r="E34" s="140"/>
      <c r="F34" s="80"/>
      <c r="G34" s="139"/>
      <c r="H34" s="140"/>
      <c r="I34" s="80"/>
      <c r="J34" s="100"/>
      <c r="K34" s="101"/>
      <c r="L34" s="112"/>
      <c r="M34" s="73"/>
      <c r="N34" s="74"/>
      <c r="O34" s="79"/>
      <c r="P34" s="80"/>
      <c r="Q34" s="79"/>
      <c r="R34" s="80"/>
      <c r="S34" s="59"/>
      <c r="T34" s="60"/>
      <c r="U34" s="49"/>
      <c r="V34" s="50"/>
    </row>
    <row r="35" spans="1:22" s="9" customFormat="1" ht="18" customHeight="1" thickBot="1">
      <c r="A35" s="108"/>
      <c r="B35" s="109"/>
      <c r="C35" s="110"/>
      <c r="D35" s="30">
        <f>+L29</f>
        <v>1</v>
      </c>
      <c r="E35" s="31" t="s">
        <v>64</v>
      </c>
      <c r="F35" s="32">
        <f>+J29</f>
        <v>2</v>
      </c>
      <c r="G35" s="30">
        <f>+L32</f>
        <v>2</v>
      </c>
      <c r="H35" s="31" t="s">
        <v>64</v>
      </c>
      <c r="I35" s="32">
        <f>+J32</f>
        <v>0</v>
      </c>
      <c r="J35" s="113"/>
      <c r="K35" s="114"/>
      <c r="L35" s="115"/>
      <c r="M35" s="122"/>
      <c r="N35" s="123"/>
      <c r="O35" s="120"/>
      <c r="P35" s="121"/>
      <c r="Q35" s="120"/>
      <c r="R35" s="121"/>
      <c r="S35" s="124"/>
      <c r="T35" s="125"/>
      <c r="U35" s="83"/>
      <c r="V35" s="84"/>
    </row>
    <row r="36" spans="1:22" s="6" customFormat="1" ht="28.5" customHeight="1">
      <c r="A36" s="13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/>
      <c r="R36" s="5"/>
      <c r="S36" s="5"/>
      <c r="T36" s="5"/>
      <c r="U36" s="5"/>
      <c r="V36" s="5"/>
    </row>
    <row r="37" spans="1:21" s="9" customFormat="1" ht="20.25" customHeight="1">
      <c r="A37" s="36" t="s">
        <v>60</v>
      </c>
      <c r="B37" s="34"/>
      <c r="C37" s="34"/>
      <c r="D37" s="35" t="s">
        <v>6</v>
      </c>
      <c r="E37" s="34"/>
      <c r="F37" s="34"/>
      <c r="G37" s="34"/>
      <c r="H37" s="34"/>
      <c r="I37" s="34"/>
      <c r="J37" s="34"/>
      <c r="K37" s="34"/>
      <c r="L37" s="34"/>
      <c r="M37" s="143" t="s">
        <v>7</v>
      </c>
      <c r="N37" s="144"/>
      <c r="O37" s="144"/>
      <c r="P37" s="144"/>
      <c r="Q37" s="144"/>
      <c r="R37" s="144"/>
      <c r="S37" s="144"/>
      <c r="T37" s="144"/>
      <c r="U37" s="145"/>
    </row>
    <row r="38" spans="1:21" s="9" customFormat="1" ht="20.25" customHeight="1">
      <c r="A38" s="68" t="s">
        <v>46</v>
      </c>
      <c r="B38" s="34"/>
      <c r="C38" s="34"/>
      <c r="D38" s="64" t="str">
        <f>D9</f>
        <v>フッチＳＣ</v>
      </c>
      <c r="E38" s="65"/>
      <c r="F38" s="66"/>
      <c r="G38" s="11"/>
      <c r="H38" s="11" t="s">
        <v>8</v>
      </c>
      <c r="I38" s="11"/>
      <c r="J38" s="35" t="str">
        <f>G9</f>
        <v>市川ＫＩＦＣ</v>
      </c>
      <c r="K38" s="35"/>
      <c r="L38" s="34"/>
      <c r="M38" s="35" t="str">
        <f>D39</f>
        <v>百合台ＳＣ</v>
      </c>
      <c r="N38" s="35"/>
      <c r="O38" s="36"/>
      <c r="P38" s="35" t="str">
        <f>J39</f>
        <v>国府台ＦＣ</v>
      </c>
      <c r="Q38" s="35"/>
      <c r="R38" s="34"/>
      <c r="S38" s="35" t="str">
        <f>J41</f>
        <v>中国分LWFC</v>
      </c>
      <c r="T38" s="35"/>
      <c r="U38" s="34"/>
    </row>
    <row r="39" spans="1:21" s="9" customFormat="1" ht="20.25" customHeight="1">
      <c r="A39" s="161" t="s">
        <v>47</v>
      </c>
      <c r="B39" s="162"/>
      <c r="C39" s="162"/>
      <c r="D39" s="163" t="str">
        <f>D24</f>
        <v>百合台ＳＣ</v>
      </c>
      <c r="E39" s="163"/>
      <c r="F39" s="164"/>
      <c r="G39" s="22"/>
      <c r="H39" s="22" t="s">
        <v>8</v>
      </c>
      <c r="I39" s="22"/>
      <c r="J39" s="163" t="str">
        <f>G24</f>
        <v>国府台ＦＣ</v>
      </c>
      <c r="K39" s="163"/>
      <c r="L39" s="162"/>
      <c r="M39" s="165" t="str">
        <f>D38</f>
        <v>フッチＳＣ</v>
      </c>
      <c r="N39" s="166"/>
      <c r="O39" s="167"/>
      <c r="P39" s="163" t="str">
        <f>J38</f>
        <v>市川ＫＩＦＣ</v>
      </c>
      <c r="Q39" s="163"/>
      <c r="R39" s="162"/>
      <c r="S39" s="168" t="str">
        <f>J40</f>
        <v>市川真間ＳＣ</v>
      </c>
      <c r="T39" s="163"/>
      <c r="U39" s="162"/>
    </row>
    <row r="40" spans="1:21" s="9" customFormat="1" ht="20.25" customHeight="1">
      <c r="A40" s="69" t="s">
        <v>48</v>
      </c>
      <c r="B40" s="34"/>
      <c r="C40" s="34"/>
      <c r="D40" s="35" t="str">
        <f>J38</f>
        <v>市川ＫＩＦＣ</v>
      </c>
      <c r="E40" s="35"/>
      <c r="F40" s="34"/>
      <c r="G40" s="18"/>
      <c r="H40" s="12" t="s">
        <v>8</v>
      </c>
      <c r="I40" s="19"/>
      <c r="J40" s="67" t="str">
        <f>J9</f>
        <v>市川真間ＳＣ</v>
      </c>
      <c r="K40" s="35"/>
      <c r="L40" s="34"/>
      <c r="M40" s="35" t="str">
        <f>J41</f>
        <v>中国分LWFC</v>
      </c>
      <c r="N40" s="35"/>
      <c r="O40" s="34"/>
      <c r="P40" s="35" t="str">
        <f>D39</f>
        <v>百合台ＳＣ</v>
      </c>
      <c r="Q40" s="35"/>
      <c r="R40" s="36"/>
      <c r="S40" s="35" t="str">
        <f>J39</f>
        <v>国府台ＦＣ</v>
      </c>
      <c r="T40" s="35"/>
      <c r="U40" s="34"/>
    </row>
    <row r="41" spans="1:21" s="9" customFormat="1" ht="20.25" customHeight="1">
      <c r="A41" s="169" t="s">
        <v>49</v>
      </c>
      <c r="B41" s="162"/>
      <c r="C41" s="162"/>
      <c r="D41" s="163" t="str">
        <f>J39</f>
        <v>国府台ＦＣ</v>
      </c>
      <c r="E41" s="163"/>
      <c r="F41" s="162"/>
      <c r="G41" s="23"/>
      <c r="H41" s="23" t="s">
        <v>8</v>
      </c>
      <c r="I41" s="23"/>
      <c r="J41" s="163" t="str">
        <f>J24</f>
        <v>中国分LWFC</v>
      </c>
      <c r="K41" s="163"/>
      <c r="L41" s="162"/>
      <c r="M41" s="168" t="str">
        <f>J40</f>
        <v>市川真間ＳＣ</v>
      </c>
      <c r="N41" s="163"/>
      <c r="O41" s="162"/>
      <c r="P41" s="165" t="str">
        <f>D38</f>
        <v>フッチＳＣ</v>
      </c>
      <c r="Q41" s="166"/>
      <c r="R41" s="167"/>
      <c r="S41" s="163" t="str">
        <f>J38</f>
        <v>市川ＫＩＦＣ</v>
      </c>
      <c r="T41" s="163"/>
      <c r="U41" s="162"/>
    </row>
    <row r="42" spans="1:21" s="9" customFormat="1" ht="20.25" customHeight="1">
      <c r="A42" s="70" t="s">
        <v>50</v>
      </c>
      <c r="B42" s="34"/>
      <c r="C42" s="34"/>
      <c r="D42" s="64" t="str">
        <f>D38</f>
        <v>フッチＳＣ</v>
      </c>
      <c r="E42" s="65"/>
      <c r="F42" s="66"/>
      <c r="G42" s="12"/>
      <c r="H42" s="12" t="s">
        <v>8</v>
      </c>
      <c r="I42" s="12"/>
      <c r="J42" s="67" t="str">
        <f>J40</f>
        <v>市川真間ＳＣ</v>
      </c>
      <c r="K42" s="35"/>
      <c r="L42" s="34"/>
      <c r="M42" s="35" t="str">
        <f>J39</f>
        <v>国府台ＦＣ</v>
      </c>
      <c r="N42" s="35"/>
      <c r="O42" s="34"/>
      <c r="P42" s="35" t="str">
        <f>J41</f>
        <v>中国分LWFC</v>
      </c>
      <c r="Q42" s="35"/>
      <c r="R42" s="34"/>
      <c r="S42" s="35" t="str">
        <f>D39</f>
        <v>百合台ＳＣ</v>
      </c>
      <c r="T42" s="35"/>
      <c r="U42" s="36"/>
    </row>
    <row r="43" spans="1:21" s="9" customFormat="1" ht="20.25" customHeight="1">
      <c r="A43" s="170" t="s">
        <v>51</v>
      </c>
      <c r="B43" s="162"/>
      <c r="C43" s="162"/>
      <c r="D43" s="163" t="str">
        <f>D39</f>
        <v>百合台ＳＣ</v>
      </c>
      <c r="E43" s="163"/>
      <c r="F43" s="164"/>
      <c r="G43" s="22"/>
      <c r="H43" s="22" t="s">
        <v>8</v>
      </c>
      <c r="I43" s="22"/>
      <c r="J43" s="163" t="str">
        <f>J41</f>
        <v>中国分LWFC</v>
      </c>
      <c r="K43" s="163"/>
      <c r="L43" s="162"/>
      <c r="M43" s="163" t="str">
        <f>J38</f>
        <v>市川ＫＩＦＣ</v>
      </c>
      <c r="N43" s="163"/>
      <c r="O43" s="162"/>
      <c r="P43" s="168" t="str">
        <f>J40</f>
        <v>市川真間ＳＣ</v>
      </c>
      <c r="Q43" s="163"/>
      <c r="R43" s="162"/>
      <c r="S43" s="165" t="str">
        <f>D38</f>
        <v>フッチＳＣ</v>
      </c>
      <c r="T43" s="166"/>
      <c r="U43" s="167"/>
    </row>
    <row r="44" ht="13.5">
      <c r="A44" t="s">
        <v>54</v>
      </c>
    </row>
    <row r="45" ht="22.5" customHeight="1">
      <c r="A45" s="21"/>
    </row>
    <row r="46" ht="21.75" customHeight="1"/>
    <row r="47" spans="1:25" s="1" customFormat="1" ht="24" customHeight="1">
      <c r="A47" s="159" t="s">
        <v>62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</row>
    <row r="48" spans="1:22" s="6" customFormat="1" ht="21" customHeight="1" thickBot="1">
      <c r="A48" s="4"/>
      <c r="B48" s="4"/>
      <c r="C48" s="4"/>
      <c r="D48" s="4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R48" s="5"/>
      <c r="S48" s="5"/>
      <c r="T48" s="24" t="s">
        <v>53</v>
      </c>
      <c r="U48" s="5"/>
      <c r="V48" s="5"/>
    </row>
    <row r="49" spans="1:22" ht="18" customHeight="1">
      <c r="A49" s="131"/>
      <c r="B49" s="132"/>
      <c r="C49" s="132"/>
      <c r="D49" s="171" t="str">
        <f>'４年生予選リーグ【結果】'!A12</f>
        <v>曽谷ＳＣ</v>
      </c>
      <c r="E49" s="155"/>
      <c r="F49" s="155"/>
      <c r="G49" s="155" t="str">
        <f>'４年生予選リーグ【結果】'!A32</f>
        <v>フォルマーレ</v>
      </c>
      <c r="H49" s="155"/>
      <c r="I49" s="155"/>
      <c r="J49" s="155" t="str">
        <f>'４年生予選リーグ【結果】'!A59</f>
        <v>国分ＳＣ</v>
      </c>
      <c r="K49" s="155"/>
      <c r="L49" s="37"/>
      <c r="M49" s="85" t="s">
        <v>0</v>
      </c>
      <c r="N49" s="86"/>
      <c r="O49" s="126" t="s">
        <v>1</v>
      </c>
      <c r="P49" s="86"/>
      <c r="Q49" s="126" t="s">
        <v>2</v>
      </c>
      <c r="R49" s="86"/>
      <c r="S49" s="51" t="s">
        <v>3</v>
      </c>
      <c r="T49" s="52"/>
      <c r="U49" s="51" t="s">
        <v>4</v>
      </c>
      <c r="V49" s="52"/>
    </row>
    <row r="50" spans="1:22" ht="18" customHeight="1">
      <c r="A50" s="133"/>
      <c r="B50" s="134"/>
      <c r="C50" s="134"/>
      <c r="D50" s="156"/>
      <c r="E50" s="156"/>
      <c r="F50" s="156"/>
      <c r="G50" s="156"/>
      <c r="H50" s="156"/>
      <c r="I50" s="156"/>
      <c r="J50" s="156"/>
      <c r="K50" s="156"/>
      <c r="L50" s="40"/>
      <c r="M50" s="87"/>
      <c r="N50" s="88"/>
      <c r="O50" s="127"/>
      <c r="P50" s="88"/>
      <c r="Q50" s="127"/>
      <c r="R50" s="88"/>
      <c r="S50" s="53"/>
      <c r="T50" s="54"/>
      <c r="U50" s="53"/>
      <c r="V50" s="54"/>
    </row>
    <row r="51" spans="1:22" ht="18" customHeight="1">
      <c r="A51" s="135"/>
      <c r="B51" s="136"/>
      <c r="C51" s="136"/>
      <c r="D51" s="157"/>
      <c r="E51" s="157"/>
      <c r="F51" s="157"/>
      <c r="G51" s="157"/>
      <c r="H51" s="157"/>
      <c r="I51" s="157"/>
      <c r="J51" s="157"/>
      <c r="K51" s="157"/>
      <c r="L51" s="43"/>
      <c r="M51" s="89"/>
      <c r="N51" s="90"/>
      <c r="O51" s="128"/>
      <c r="P51" s="90"/>
      <c r="Q51" s="128"/>
      <c r="R51" s="90"/>
      <c r="S51" s="55"/>
      <c r="T51" s="56"/>
      <c r="U51" s="55"/>
      <c r="V51" s="56"/>
    </row>
    <row r="52" spans="1:22" ht="18" customHeight="1">
      <c r="A52" s="146" t="str">
        <f>D49</f>
        <v>曽谷ＳＣ</v>
      </c>
      <c r="B52" s="147"/>
      <c r="C52" s="148"/>
      <c r="D52" s="97"/>
      <c r="E52" s="98"/>
      <c r="F52" s="99"/>
      <c r="G52" s="137" t="str">
        <f>IF(G54=I54,"△",IF(G54&gt;I54,"○","●"))</f>
        <v>●</v>
      </c>
      <c r="H52" s="138"/>
      <c r="I52" s="80">
        <f>IF(G54=I54,1,0)+IF(G54&lt;I54,0,0)+IF(G54&gt;I54,3,0)</f>
        <v>0</v>
      </c>
      <c r="J52" s="137" t="str">
        <f>IF(J54=L54,"△",IF(J54&gt;L54,"○","●"))</f>
        <v>●</v>
      </c>
      <c r="K52" s="138"/>
      <c r="L52" s="141">
        <f>IF(J54=L54,1,0)+IF(J54&lt;L54,0,0)+IF(J54&gt;L54,3,0)</f>
        <v>0</v>
      </c>
      <c r="M52" s="71">
        <f>SUM(I52+L52)</f>
        <v>0</v>
      </c>
      <c r="N52" s="72"/>
      <c r="O52" s="77">
        <f>SUM(G54+J54)</f>
        <v>0</v>
      </c>
      <c r="P52" s="78"/>
      <c r="Q52" s="77">
        <f>SUM(I54+L54)</f>
        <v>6</v>
      </c>
      <c r="R52" s="78"/>
      <c r="S52" s="57">
        <f>SUM(O52-Q52)</f>
        <v>-6</v>
      </c>
      <c r="T52" s="58"/>
      <c r="U52" s="47">
        <v>3</v>
      </c>
      <c r="V52" s="48"/>
    </row>
    <row r="53" spans="1:22" ht="18" customHeight="1">
      <c r="A53" s="149"/>
      <c r="B53" s="150"/>
      <c r="C53" s="151"/>
      <c r="D53" s="100"/>
      <c r="E53" s="101"/>
      <c r="F53" s="102"/>
      <c r="G53" s="139"/>
      <c r="H53" s="140"/>
      <c r="I53" s="80"/>
      <c r="J53" s="139"/>
      <c r="K53" s="140"/>
      <c r="L53" s="142"/>
      <c r="M53" s="73"/>
      <c r="N53" s="74"/>
      <c r="O53" s="79"/>
      <c r="P53" s="80"/>
      <c r="Q53" s="79"/>
      <c r="R53" s="80"/>
      <c r="S53" s="59"/>
      <c r="T53" s="60"/>
      <c r="U53" s="49"/>
      <c r="V53" s="50"/>
    </row>
    <row r="54" spans="1:22" ht="18" customHeight="1">
      <c r="A54" s="152"/>
      <c r="B54" s="153"/>
      <c r="C54" s="154"/>
      <c r="D54" s="103"/>
      <c r="E54" s="104"/>
      <c r="F54" s="105"/>
      <c r="G54" s="27">
        <v>0</v>
      </c>
      <c r="H54" s="14" t="s">
        <v>64</v>
      </c>
      <c r="I54" s="25">
        <v>3</v>
      </c>
      <c r="J54" s="28">
        <v>0</v>
      </c>
      <c r="K54" s="26" t="s">
        <v>64</v>
      </c>
      <c r="L54" s="29">
        <v>3</v>
      </c>
      <c r="M54" s="73"/>
      <c r="N54" s="74"/>
      <c r="O54" s="79"/>
      <c r="P54" s="80"/>
      <c r="Q54" s="79"/>
      <c r="R54" s="80"/>
      <c r="S54" s="59"/>
      <c r="T54" s="60"/>
      <c r="U54" s="49"/>
      <c r="V54" s="50"/>
    </row>
    <row r="55" spans="1:22" s="9" customFormat="1" ht="18" customHeight="1">
      <c r="A55" s="93" t="str">
        <f>+G49</f>
        <v>フォルマーレ</v>
      </c>
      <c r="B55" s="94"/>
      <c r="C55" s="95"/>
      <c r="D55" s="137" t="str">
        <f>IF(D57=F57,"△",IF(D57&gt;F57,"○","●"))</f>
        <v>○</v>
      </c>
      <c r="E55" s="138"/>
      <c r="F55" s="80">
        <f>IF(D57=F57,1,0)+IF(D57&lt;F57,0,0)+IF(D57&gt;F57,3,0)</f>
        <v>3</v>
      </c>
      <c r="G55" s="97"/>
      <c r="H55" s="98"/>
      <c r="I55" s="99"/>
      <c r="J55" s="137" t="str">
        <f>IF(J57=L57,"△",IF(J57&gt;L57,"○","●"))</f>
        <v>○</v>
      </c>
      <c r="K55" s="138"/>
      <c r="L55" s="141">
        <f>IF(J57=L57,1,0)+IF(J57&lt;L57,0,0)+IF(J57&gt;L57,3,0)</f>
        <v>3</v>
      </c>
      <c r="M55" s="71">
        <f>SUM(L55+F55)</f>
        <v>6</v>
      </c>
      <c r="N55" s="72"/>
      <c r="O55" s="77">
        <f>SUM(J57+D57)</f>
        <v>5</v>
      </c>
      <c r="P55" s="78"/>
      <c r="Q55" s="77">
        <f>SUM(L57+F57)</f>
        <v>1</v>
      </c>
      <c r="R55" s="78"/>
      <c r="S55" s="57">
        <f>SUM(O55-Q55)</f>
        <v>4</v>
      </c>
      <c r="T55" s="58"/>
      <c r="U55" s="47">
        <v>1</v>
      </c>
      <c r="V55" s="48"/>
    </row>
    <row r="56" spans="1:22" s="9" customFormat="1" ht="18" customHeight="1">
      <c r="A56" s="96"/>
      <c r="B56" s="41"/>
      <c r="C56" s="42"/>
      <c r="D56" s="139"/>
      <c r="E56" s="140"/>
      <c r="F56" s="80"/>
      <c r="G56" s="100"/>
      <c r="H56" s="101"/>
      <c r="I56" s="102"/>
      <c r="J56" s="139"/>
      <c r="K56" s="140"/>
      <c r="L56" s="142"/>
      <c r="M56" s="73"/>
      <c r="N56" s="74"/>
      <c r="O56" s="79"/>
      <c r="P56" s="80"/>
      <c r="Q56" s="79"/>
      <c r="R56" s="80"/>
      <c r="S56" s="59"/>
      <c r="T56" s="60"/>
      <c r="U56" s="49"/>
      <c r="V56" s="50"/>
    </row>
    <row r="57" spans="1:22" s="9" customFormat="1" ht="18" customHeight="1">
      <c r="A57" s="119"/>
      <c r="B57" s="44"/>
      <c r="C57" s="45"/>
      <c r="D57" s="28">
        <f>+I54</f>
        <v>3</v>
      </c>
      <c r="E57" s="14" t="s">
        <v>64</v>
      </c>
      <c r="F57" s="26">
        <f>+G54</f>
        <v>0</v>
      </c>
      <c r="G57" s="103"/>
      <c r="H57" s="104"/>
      <c r="I57" s="105"/>
      <c r="J57" s="28">
        <v>2</v>
      </c>
      <c r="K57" s="26" t="s">
        <v>64</v>
      </c>
      <c r="L57" s="29">
        <v>1</v>
      </c>
      <c r="M57" s="75"/>
      <c r="N57" s="76"/>
      <c r="O57" s="81"/>
      <c r="P57" s="82"/>
      <c r="Q57" s="81"/>
      <c r="R57" s="82"/>
      <c r="S57" s="61"/>
      <c r="T57" s="62"/>
      <c r="U57" s="91"/>
      <c r="V57" s="92"/>
    </row>
    <row r="58" spans="1:22" s="9" customFormat="1" ht="18" customHeight="1">
      <c r="A58" s="93" t="str">
        <f>+J49</f>
        <v>国分ＳＣ</v>
      </c>
      <c r="B58" s="94"/>
      <c r="C58" s="95"/>
      <c r="D58" s="137" t="str">
        <f>IF(D60=F60,"△",IF(D60&gt;F60,"○","●"))</f>
        <v>○</v>
      </c>
      <c r="E58" s="138"/>
      <c r="F58" s="78">
        <f>IF(D60=F60,1,0)+IF(D60&lt;F60,0,0)+IF(D60&gt;F60,3,0)</f>
        <v>3</v>
      </c>
      <c r="G58" s="137" t="str">
        <f>IF(G60=I60,"△",IF(G60&gt;I60,"○","●"))</f>
        <v>●</v>
      </c>
      <c r="H58" s="138"/>
      <c r="I58" s="78">
        <f>IF(G60=I60,1,0)+IF(G60&lt;I60,0,0)+IF(G60&gt;I60,3,0)</f>
        <v>0</v>
      </c>
      <c r="J58" s="97"/>
      <c r="K58" s="98"/>
      <c r="L58" s="111"/>
      <c r="M58" s="71">
        <f>SUM(I58+L58+F58)</f>
        <v>3</v>
      </c>
      <c r="N58" s="72"/>
      <c r="O58" s="77">
        <f>SUM(G60+D60)</f>
        <v>4</v>
      </c>
      <c r="P58" s="78"/>
      <c r="Q58" s="77">
        <f>SUM(F60+I60)</f>
        <v>2</v>
      </c>
      <c r="R58" s="78"/>
      <c r="S58" s="57">
        <f>SUM(O58-Q58)</f>
        <v>2</v>
      </c>
      <c r="T58" s="58"/>
      <c r="U58" s="47">
        <v>2</v>
      </c>
      <c r="V58" s="48"/>
    </row>
    <row r="59" spans="1:22" s="9" customFormat="1" ht="18" customHeight="1">
      <c r="A59" s="96"/>
      <c r="B59" s="41"/>
      <c r="C59" s="42"/>
      <c r="D59" s="139"/>
      <c r="E59" s="140"/>
      <c r="F59" s="80"/>
      <c r="G59" s="139"/>
      <c r="H59" s="140"/>
      <c r="I59" s="80"/>
      <c r="J59" s="100"/>
      <c r="K59" s="101"/>
      <c r="L59" s="112"/>
      <c r="M59" s="73"/>
      <c r="N59" s="74"/>
      <c r="O59" s="79"/>
      <c r="P59" s="80"/>
      <c r="Q59" s="79"/>
      <c r="R59" s="80"/>
      <c r="S59" s="59"/>
      <c r="T59" s="60"/>
      <c r="U59" s="49"/>
      <c r="V59" s="50"/>
    </row>
    <row r="60" spans="1:22" s="9" customFormat="1" ht="18" customHeight="1" thickBot="1">
      <c r="A60" s="108"/>
      <c r="B60" s="109"/>
      <c r="C60" s="110"/>
      <c r="D60" s="30">
        <f>+L54</f>
        <v>3</v>
      </c>
      <c r="E60" s="31" t="s">
        <v>64</v>
      </c>
      <c r="F60" s="32">
        <f>+J54</f>
        <v>0</v>
      </c>
      <c r="G60" s="30">
        <f>+L57</f>
        <v>1</v>
      </c>
      <c r="H60" s="31" t="s">
        <v>64</v>
      </c>
      <c r="I60" s="32">
        <f>+J57</f>
        <v>2</v>
      </c>
      <c r="J60" s="113"/>
      <c r="K60" s="114"/>
      <c r="L60" s="115"/>
      <c r="M60" s="122"/>
      <c r="N60" s="123"/>
      <c r="O60" s="120"/>
      <c r="P60" s="121"/>
      <c r="Q60" s="120"/>
      <c r="R60" s="121"/>
      <c r="S60" s="124"/>
      <c r="T60" s="125"/>
      <c r="U60" s="83"/>
      <c r="V60" s="84"/>
    </row>
    <row r="61" spans="1:25" s="9" customFormat="1" ht="19.5" customHeight="1">
      <c r="A61" s="10"/>
      <c r="B61" s="10"/>
      <c r="C61" s="10"/>
      <c r="D61" s="10"/>
      <c r="E61" s="10"/>
      <c r="G61" s="10"/>
      <c r="H61" s="10"/>
      <c r="I61" s="10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1" ht="13.5">
      <c r="A62" s="36" t="s">
        <v>61</v>
      </c>
      <c r="B62" s="34"/>
      <c r="C62" s="34"/>
      <c r="D62" s="35" t="s">
        <v>6</v>
      </c>
      <c r="E62" s="34"/>
      <c r="F62" s="34"/>
      <c r="G62" s="34"/>
      <c r="H62" s="34"/>
      <c r="I62" s="34"/>
      <c r="J62" s="34"/>
      <c r="K62" s="34"/>
      <c r="L62" s="34"/>
      <c r="M62" s="36" t="s">
        <v>43</v>
      </c>
      <c r="N62" s="34"/>
      <c r="O62" s="34"/>
      <c r="P62" s="36" t="s">
        <v>7</v>
      </c>
      <c r="Q62" s="34"/>
      <c r="R62" s="34"/>
      <c r="S62" s="36" t="s">
        <v>7</v>
      </c>
      <c r="T62" s="34"/>
      <c r="U62" s="34"/>
    </row>
    <row r="63" spans="1:21" s="9" customFormat="1" ht="20.25" customHeight="1">
      <c r="A63" s="69" t="s">
        <v>55</v>
      </c>
      <c r="B63" s="34"/>
      <c r="C63" s="34"/>
      <c r="D63" s="64" t="str">
        <f>D49</f>
        <v>曽谷ＳＣ</v>
      </c>
      <c r="E63" s="65"/>
      <c r="F63" s="66"/>
      <c r="G63" s="18"/>
      <c r="H63" s="12" t="s">
        <v>8</v>
      </c>
      <c r="I63" s="19"/>
      <c r="J63" s="35" t="str">
        <f>G49</f>
        <v>フォルマーレ</v>
      </c>
      <c r="K63" s="35"/>
      <c r="L63" s="34"/>
      <c r="M63" s="35" t="str">
        <f>D64</f>
        <v>国分ＳＣ</v>
      </c>
      <c r="N63" s="35"/>
      <c r="O63" s="34"/>
      <c r="P63" s="35" t="str">
        <f>J63</f>
        <v>フォルマーレ</v>
      </c>
      <c r="Q63" s="35"/>
      <c r="R63" s="34"/>
      <c r="S63" s="64" t="str">
        <f>D63</f>
        <v>曽谷ＳＣ</v>
      </c>
      <c r="T63" s="65"/>
      <c r="U63" s="66"/>
    </row>
    <row r="64" spans="1:21" s="9" customFormat="1" ht="20.25" customHeight="1">
      <c r="A64" s="70" t="s">
        <v>56</v>
      </c>
      <c r="B64" s="34"/>
      <c r="C64" s="34"/>
      <c r="D64" s="35" t="str">
        <f>J49</f>
        <v>国分ＳＣ</v>
      </c>
      <c r="E64" s="35"/>
      <c r="F64" s="34"/>
      <c r="G64" s="12"/>
      <c r="H64" s="12" t="s">
        <v>8</v>
      </c>
      <c r="I64" s="12"/>
      <c r="J64" s="35" t="str">
        <f>J63</f>
        <v>フォルマーレ</v>
      </c>
      <c r="K64" s="35"/>
      <c r="L64" s="34"/>
      <c r="M64" s="64" t="str">
        <f>D63</f>
        <v>曽谷ＳＣ</v>
      </c>
      <c r="N64" s="65"/>
      <c r="O64" s="66"/>
      <c r="P64" s="35" t="str">
        <f>D64</f>
        <v>国分ＳＣ</v>
      </c>
      <c r="Q64" s="35"/>
      <c r="R64" s="34"/>
      <c r="S64" s="35" t="str">
        <f>J63</f>
        <v>フォルマーレ</v>
      </c>
      <c r="T64" s="35"/>
      <c r="U64" s="34"/>
    </row>
    <row r="65" spans="1:21" s="9" customFormat="1" ht="20.25" customHeight="1">
      <c r="A65" s="33" t="s">
        <v>57</v>
      </c>
      <c r="B65" s="34"/>
      <c r="C65" s="34"/>
      <c r="D65" s="35" t="str">
        <f>D63</f>
        <v>曽谷ＳＣ</v>
      </c>
      <c r="E65" s="35"/>
      <c r="F65" s="36"/>
      <c r="G65" s="12"/>
      <c r="H65" s="12" t="s">
        <v>8</v>
      </c>
      <c r="I65" s="12"/>
      <c r="J65" s="35" t="str">
        <f>D64</f>
        <v>国分ＳＣ</v>
      </c>
      <c r="K65" s="35"/>
      <c r="L65" s="34"/>
      <c r="M65" s="35" t="str">
        <f>J63</f>
        <v>フォルマーレ</v>
      </c>
      <c r="N65" s="35"/>
      <c r="O65" s="34"/>
      <c r="P65" s="64" t="str">
        <f>D63</f>
        <v>曽谷ＳＣ</v>
      </c>
      <c r="Q65" s="65"/>
      <c r="R65" s="66"/>
      <c r="S65" s="35" t="str">
        <f>D64</f>
        <v>国分ＳＣ</v>
      </c>
      <c r="T65" s="35"/>
      <c r="U65" s="34"/>
    </row>
    <row r="66" ht="13.5">
      <c r="A66" s="21" t="s">
        <v>41</v>
      </c>
    </row>
  </sheetData>
  <sheetProtection/>
  <mergeCells count="192">
    <mergeCell ref="A62:C62"/>
    <mergeCell ref="D62:L62"/>
    <mergeCell ref="A63:C63"/>
    <mergeCell ref="D63:F63"/>
    <mergeCell ref="J63:L63"/>
    <mergeCell ref="A43:C43"/>
    <mergeCell ref="D43:F43"/>
    <mergeCell ref="J43:L43"/>
    <mergeCell ref="A49:C51"/>
    <mergeCell ref="D49:F51"/>
    <mergeCell ref="S43:U43"/>
    <mergeCell ref="A42:C42"/>
    <mergeCell ref="D42:F42"/>
    <mergeCell ref="J42:L42"/>
    <mergeCell ref="M42:O42"/>
    <mergeCell ref="P42:R42"/>
    <mergeCell ref="S42:U42"/>
    <mergeCell ref="A41:C41"/>
    <mergeCell ref="D41:F41"/>
    <mergeCell ref="J41:L41"/>
    <mergeCell ref="M41:O41"/>
    <mergeCell ref="P41:R41"/>
    <mergeCell ref="S41:U41"/>
    <mergeCell ref="J39:L39"/>
    <mergeCell ref="M39:O39"/>
    <mergeCell ref="P39:R39"/>
    <mergeCell ref="S39:U39"/>
    <mergeCell ref="A40:C40"/>
    <mergeCell ref="D40:F40"/>
    <mergeCell ref="J40:L40"/>
    <mergeCell ref="M40:O40"/>
    <mergeCell ref="P40:R40"/>
    <mergeCell ref="S40:U40"/>
    <mergeCell ref="P64:R64"/>
    <mergeCell ref="S64:U64"/>
    <mergeCell ref="A38:C38"/>
    <mergeCell ref="D38:F38"/>
    <mergeCell ref="J38:L38"/>
    <mergeCell ref="M38:O38"/>
    <mergeCell ref="P38:R38"/>
    <mergeCell ref="S38:U38"/>
    <mergeCell ref="A39:C39"/>
    <mergeCell ref="D39:F39"/>
    <mergeCell ref="S33:T35"/>
    <mergeCell ref="M63:O63"/>
    <mergeCell ref="P63:R63"/>
    <mergeCell ref="S63:U63"/>
    <mergeCell ref="M37:U37"/>
    <mergeCell ref="M62:O62"/>
    <mergeCell ref="P62:R62"/>
    <mergeCell ref="S62:U62"/>
    <mergeCell ref="M43:O43"/>
    <mergeCell ref="P43:R43"/>
    <mergeCell ref="M27:N29"/>
    <mergeCell ref="O27:P29"/>
    <mergeCell ref="Q27:R29"/>
    <mergeCell ref="O30:P32"/>
    <mergeCell ref="Q30:R32"/>
    <mergeCell ref="J33:L35"/>
    <mergeCell ref="Q33:R35"/>
    <mergeCell ref="U27:V29"/>
    <mergeCell ref="A30:C32"/>
    <mergeCell ref="G30:I32"/>
    <mergeCell ref="A37:C37"/>
    <mergeCell ref="D37:L37"/>
    <mergeCell ref="A33:C35"/>
    <mergeCell ref="M33:N35"/>
    <mergeCell ref="O33:P35"/>
    <mergeCell ref="U33:V35"/>
    <mergeCell ref="M30:N32"/>
    <mergeCell ref="S15:T17"/>
    <mergeCell ref="U15:V17"/>
    <mergeCell ref="S12:T14"/>
    <mergeCell ref="A27:C29"/>
    <mergeCell ref="D27:F29"/>
    <mergeCell ref="J27:K28"/>
    <mergeCell ref="L27:L28"/>
    <mergeCell ref="Q24:R26"/>
    <mergeCell ref="S24:T26"/>
    <mergeCell ref="U24:V26"/>
    <mergeCell ref="U49:V51"/>
    <mergeCell ref="O18:P20"/>
    <mergeCell ref="Q18:R20"/>
    <mergeCell ref="J18:L20"/>
    <mergeCell ref="M18:N20"/>
    <mergeCell ref="S18:T20"/>
    <mergeCell ref="J24:L26"/>
    <mergeCell ref="S30:T32"/>
    <mergeCell ref="U30:V32"/>
    <mergeCell ref="S27:T29"/>
    <mergeCell ref="U18:V20"/>
    <mergeCell ref="M24:N26"/>
    <mergeCell ref="O24:P26"/>
    <mergeCell ref="A47:Y47"/>
    <mergeCell ref="U12:V14"/>
    <mergeCell ref="G15:I17"/>
    <mergeCell ref="M15:N17"/>
    <mergeCell ref="O15:P17"/>
    <mergeCell ref="A24:C26"/>
    <mergeCell ref="D24:F26"/>
    <mergeCell ref="S52:T54"/>
    <mergeCell ref="S49:T51"/>
    <mergeCell ref="J52:K53"/>
    <mergeCell ref="L52:L53"/>
    <mergeCell ref="J49:L51"/>
    <mergeCell ref="A22:Y22"/>
    <mergeCell ref="G49:I51"/>
    <mergeCell ref="Q49:R51"/>
    <mergeCell ref="M49:N51"/>
    <mergeCell ref="O49:P51"/>
    <mergeCell ref="A18:C20"/>
    <mergeCell ref="A15:C17"/>
    <mergeCell ref="Q9:R11"/>
    <mergeCell ref="Q12:R14"/>
    <mergeCell ref="M12:N14"/>
    <mergeCell ref="O12:P14"/>
    <mergeCell ref="F15:F16"/>
    <mergeCell ref="J15:K16"/>
    <mergeCell ref="L15:L16"/>
    <mergeCell ref="Q15:R17"/>
    <mergeCell ref="G9:I11"/>
    <mergeCell ref="J9:L11"/>
    <mergeCell ref="M9:N11"/>
    <mergeCell ref="O9:P11"/>
    <mergeCell ref="A4:N4"/>
    <mergeCell ref="S9:T11"/>
    <mergeCell ref="A9:C11"/>
    <mergeCell ref="D9:F11"/>
    <mergeCell ref="A7:Y7"/>
    <mergeCell ref="U9:V11"/>
    <mergeCell ref="A12:C14"/>
    <mergeCell ref="D12:F14"/>
    <mergeCell ref="U52:V54"/>
    <mergeCell ref="A55:C57"/>
    <mergeCell ref="G55:I57"/>
    <mergeCell ref="M55:N57"/>
    <mergeCell ref="O55:P57"/>
    <mergeCell ref="Q55:R57"/>
    <mergeCell ref="M52:N54"/>
    <mergeCell ref="P65:R65"/>
    <mergeCell ref="S65:U65"/>
    <mergeCell ref="A65:C65"/>
    <mergeCell ref="S58:T60"/>
    <mergeCell ref="U58:V60"/>
    <mergeCell ref="M58:N60"/>
    <mergeCell ref="A64:C64"/>
    <mergeCell ref="D64:F64"/>
    <mergeCell ref="J64:L64"/>
    <mergeCell ref="M64:O64"/>
    <mergeCell ref="O58:P60"/>
    <mergeCell ref="Q58:R60"/>
    <mergeCell ref="A58:C60"/>
    <mergeCell ref="G52:H53"/>
    <mergeCell ref="I52:I53"/>
    <mergeCell ref="U55:V57"/>
    <mergeCell ref="S55:T57"/>
    <mergeCell ref="A52:C54"/>
    <mergeCell ref="O52:P54"/>
    <mergeCell ref="Q52:R54"/>
    <mergeCell ref="M65:O65"/>
    <mergeCell ref="J58:L60"/>
    <mergeCell ref="D52:F54"/>
    <mergeCell ref="D65:F65"/>
    <mergeCell ref="J65:L65"/>
    <mergeCell ref="G12:H13"/>
    <mergeCell ref="I12:I13"/>
    <mergeCell ref="J12:K13"/>
    <mergeCell ref="L12:L13"/>
    <mergeCell ref="D15:E16"/>
    <mergeCell ref="D18:E19"/>
    <mergeCell ref="F18:F19"/>
    <mergeCell ref="G18:H19"/>
    <mergeCell ref="I18:I19"/>
    <mergeCell ref="G27:H28"/>
    <mergeCell ref="I27:I28"/>
    <mergeCell ref="G24:I26"/>
    <mergeCell ref="D30:E31"/>
    <mergeCell ref="F30:F31"/>
    <mergeCell ref="J30:K31"/>
    <mergeCell ref="L30:L31"/>
    <mergeCell ref="D33:E34"/>
    <mergeCell ref="F33:F34"/>
    <mergeCell ref="G33:H34"/>
    <mergeCell ref="I33:I34"/>
    <mergeCell ref="D55:E56"/>
    <mergeCell ref="F55:F56"/>
    <mergeCell ref="J55:K56"/>
    <mergeCell ref="L55:L56"/>
    <mergeCell ref="D58:E59"/>
    <mergeCell ref="F58:F59"/>
    <mergeCell ref="G58:H59"/>
    <mergeCell ref="I58:I59"/>
  </mergeCells>
  <printOptions horizontalCentered="1"/>
  <pageMargins left="0.31" right="0.25" top="0.5905511811023623" bottom="0.3937007874015748" header="0.35433070866141736" footer="0.2362204724409449"/>
  <pageSetup fitToHeight="1" fitToWidth="1" horizontalDpi="300" verticalDpi="300" orientation="portrait" paperSize="9" scale="68" r:id="rId2"/>
  <headerFooter alignWithMargins="0">
    <oddHeader>&amp;R主管：中国分LWFC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4:Y71"/>
  <sheetViews>
    <sheetView zoomScale="75" zoomScaleNormal="75" zoomScaleSheetLayoutView="100" zoomScalePageLayoutView="0" workbookViewId="0" topLeftCell="A1">
      <selection activeCell="X61" sqref="X61"/>
    </sheetView>
  </sheetViews>
  <sheetFormatPr defaultColWidth="9.00390625" defaultRowHeight="13.5"/>
  <cols>
    <col min="1" max="25" width="5.75390625" style="0" customWidth="1"/>
  </cols>
  <sheetData>
    <row r="1" ht="15.75" customHeight="1"/>
    <row r="2" ht="15.75" customHeight="1"/>
    <row r="3" ht="15.75" customHeight="1"/>
    <row r="4" spans="1:14" s="1" customFormat="1" ht="22.5" customHeight="1">
      <c r="A4" s="106" t="s">
        <v>12</v>
      </c>
      <c r="B4" s="106"/>
      <c r="C4" s="106"/>
      <c r="D4" s="106"/>
      <c r="E4" s="106"/>
      <c r="F4" s="106"/>
      <c r="G4" s="106"/>
      <c r="H4" s="106"/>
      <c r="I4" s="106"/>
      <c r="J4" s="107"/>
      <c r="K4" s="107"/>
      <c r="L4" s="107"/>
      <c r="M4" s="107"/>
      <c r="N4" s="107"/>
    </row>
    <row r="5" spans="1:10" s="1" customFormat="1" ht="12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25" ht="24" customHeight="1">
      <c r="A6" s="129" t="s">
        <v>15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2" s="6" customFormat="1" ht="12" customHeight="1">
      <c r="A7" s="4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R7" s="5"/>
      <c r="S7" s="5"/>
      <c r="T7" t="s">
        <v>44</v>
      </c>
      <c r="U7" s="5"/>
      <c r="V7" s="5"/>
    </row>
    <row r="8" spans="1:22" s="6" customFormat="1" ht="24" customHeight="1" thickBot="1">
      <c r="A8" s="20" t="s">
        <v>14</v>
      </c>
      <c r="B8" s="4"/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R8" s="5"/>
      <c r="S8" s="5"/>
      <c r="T8"/>
      <c r="U8" s="5"/>
      <c r="V8" s="5"/>
    </row>
    <row r="9" spans="1:22" ht="17.25" customHeight="1">
      <c r="A9" s="131"/>
      <c r="B9" s="132"/>
      <c r="C9" s="132"/>
      <c r="D9" s="37" t="s">
        <v>21</v>
      </c>
      <c r="E9" s="38"/>
      <c r="F9" s="39"/>
      <c r="G9" s="37" t="s">
        <v>22</v>
      </c>
      <c r="H9" s="38"/>
      <c r="I9" s="39"/>
      <c r="J9" s="37" t="s">
        <v>20</v>
      </c>
      <c r="K9" s="38"/>
      <c r="L9" s="38"/>
      <c r="M9" s="85" t="s">
        <v>0</v>
      </c>
      <c r="N9" s="86"/>
      <c r="O9" s="126" t="s">
        <v>1</v>
      </c>
      <c r="P9" s="86"/>
      <c r="Q9" s="126" t="s">
        <v>2</v>
      </c>
      <c r="R9" s="86"/>
      <c r="S9" s="51" t="s">
        <v>3</v>
      </c>
      <c r="T9" s="52"/>
      <c r="U9" s="51" t="s">
        <v>4</v>
      </c>
      <c r="V9" s="52"/>
    </row>
    <row r="10" spans="1:22" ht="17.25" customHeight="1">
      <c r="A10" s="133"/>
      <c r="B10" s="134"/>
      <c r="C10" s="134"/>
      <c r="D10" s="40"/>
      <c r="E10" s="41"/>
      <c r="F10" s="42"/>
      <c r="G10" s="40"/>
      <c r="H10" s="41"/>
      <c r="I10" s="42"/>
      <c r="J10" s="40"/>
      <c r="K10" s="41"/>
      <c r="L10" s="41"/>
      <c r="M10" s="87"/>
      <c r="N10" s="88"/>
      <c r="O10" s="127"/>
      <c r="P10" s="88"/>
      <c r="Q10" s="127"/>
      <c r="R10" s="88"/>
      <c r="S10" s="53"/>
      <c r="T10" s="54"/>
      <c r="U10" s="53"/>
      <c r="V10" s="54"/>
    </row>
    <row r="11" spans="1:22" ht="17.25" customHeight="1">
      <c r="A11" s="135"/>
      <c r="B11" s="136"/>
      <c r="C11" s="136"/>
      <c r="D11" s="43"/>
      <c r="E11" s="44"/>
      <c r="F11" s="45"/>
      <c r="G11" s="43"/>
      <c r="H11" s="44"/>
      <c r="I11" s="45"/>
      <c r="J11" s="43"/>
      <c r="K11" s="44"/>
      <c r="L11" s="44"/>
      <c r="M11" s="89"/>
      <c r="N11" s="90"/>
      <c r="O11" s="128"/>
      <c r="P11" s="90"/>
      <c r="Q11" s="128"/>
      <c r="R11" s="90"/>
      <c r="S11" s="55"/>
      <c r="T11" s="56"/>
      <c r="U11" s="55"/>
      <c r="V11" s="56"/>
    </row>
    <row r="12" spans="1:22" ht="17.25" customHeight="1">
      <c r="A12" s="93" t="s">
        <v>19</v>
      </c>
      <c r="B12" s="94"/>
      <c r="C12" s="95"/>
      <c r="D12" s="97"/>
      <c r="E12" s="98"/>
      <c r="F12" s="99"/>
      <c r="G12" s="137" t="str">
        <f>IF(G14=I14,"△",IF(G14&gt;I14,"○","●"))</f>
        <v>●</v>
      </c>
      <c r="H12" s="138"/>
      <c r="I12" s="80">
        <f>IF(G14=I14,1,0)+IF(G14&lt;I14,0,0)+IF(G14&gt;I14,3,0)</f>
        <v>0</v>
      </c>
      <c r="J12" s="137" t="str">
        <f>IF(J14=L14,"△",IF(J14&gt;L14,"○","●"))</f>
        <v>●</v>
      </c>
      <c r="K12" s="138"/>
      <c r="L12" s="141">
        <f>IF(J14=L14,1,0)+IF(J14&lt;L14,0,0)+IF(J14&gt;L14,3,0)</f>
        <v>0</v>
      </c>
      <c r="M12" s="71">
        <f>SUM(I12+L12)</f>
        <v>0</v>
      </c>
      <c r="N12" s="72"/>
      <c r="O12" s="77">
        <f>SUM(G14+J14)</f>
        <v>0</v>
      </c>
      <c r="P12" s="78"/>
      <c r="Q12" s="77">
        <f>SUM(I14+L14)</f>
        <v>8</v>
      </c>
      <c r="R12" s="78"/>
      <c r="S12" s="57">
        <f>SUM(O12-Q12)</f>
        <v>-8</v>
      </c>
      <c r="T12" s="58"/>
      <c r="U12" s="47">
        <v>3</v>
      </c>
      <c r="V12" s="48"/>
    </row>
    <row r="13" spans="1:22" ht="17.25" customHeight="1">
      <c r="A13" s="96"/>
      <c r="B13" s="41"/>
      <c r="C13" s="42"/>
      <c r="D13" s="100"/>
      <c r="E13" s="101"/>
      <c r="F13" s="102"/>
      <c r="G13" s="139"/>
      <c r="H13" s="140"/>
      <c r="I13" s="80"/>
      <c r="J13" s="139"/>
      <c r="K13" s="140"/>
      <c r="L13" s="142"/>
      <c r="M13" s="73"/>
      <c r="N13" s="74"/>
      <c r="O13" s="79"/>
      <c r="P13" s="80"/>
      <c r="Q13" s="79"/>
      <c r="R13" s="80"/>
      <c r="S13" s="59"/>
      <c r="T13" s="60"/>
      <c r="U13" s="49"/>
      <c r="V13" s="50"/>
    </row>
    <row r="14" spans="1:22" ht="17.25" customHeight="1">
      <c r="A14" s="96"/>
      <c r="B14" s="41"/>
      <c r="C14" s="42"/>
      <c r="D14" s="103"/>
      <c r="E14" s="104"/>
      <c r="F14" s="105"/>
      <c r="G14" s="27">
        <v>0</v>
      </c>
      <c r="H14" s="14" t="s">
        <v>64</v>
      </c>
      <c r="I14" s="25">
        <v>1</v>
      </c>
      <c r="J14" s="28">
        <v>0</v>
      </c>
      <c r="K14" s="26" t="s">
        <v>64</v>
      </c>
      <c r="L14" s="29">
        <v>7</v>
      </c>
      <c r="M14" s="73"/>
      <c r="N14" s="74"/>
      <c r="O14" s="79"/>
      <c r="P14" s="80"/>
      <c r="Q14" s="79"/>
      <c r="R14" s="80"/>
      <c r="S14" s="59"/>
      <c r="T14" s="60"/>
      <c r="U14" s="49"/>
      <c r="V14" s="50"/>
    </row>
    <row r="15" spans="1:22" s="9" customFormat="1" ht="17.25" customHeight="1">
      <c r="A15" s="93" t="s">
        <v>37</v>
      </c>
      <c r="B15" s="94"/>
      <c r="C15" s="95"/>
      <c r="D15" s="137" t="str">
        <f>IF(D17=F17,"△",IF(D17&gt;F17,"○","●"))</f>
        <v>○</v>
      </c>
      <c r="E15" s="138"/>
      <c r="F15" s="80">
        <f>IF(D17=F17,1,0)+IF(D17&lt;F17,0,0)+IF(D17&gt;F17,3,0)</f>
        <v>3</v>
      </c>
      <c r="G15" s="97"/>
      <c r="H15" s="98"/>
      <c r="I15" s="99"/>
      <c r="J15" s="137" t="str">
        <f>IF(J17=L17,"△",IF(J17&gt;L17,"○","●"))</f>
        <v>○</v>
      </c>
      <c r="K15" s="138"/>
      <c r="L15" s="141">
        <f>IF(J17=L17,1,0)+IF(J17&lt;L17,0,0)+IF(J17&gt;L17,3,0)</f>
        <v>3</v>
      </c>
      <c r="M15" s="71">
        <f>SUM(L15+F15)</f>
        <v>6</v>
      </c>
      <c r="N15" s="72"/>
      <c r="O15" s="77">
        <f>SUM(J17+D17)</f>
        <v>3</v>
      </c>
      <c r="P15" s="78"/>
      <c r="Q15" s="77">
        <f>SUM(L17+F17)</f>
        <v>0</v>
      </c>
      <c r="R15" s="78"/>
      <c r="S15" s="57">
        <f>SUM(O15-Q15)</f>
        <v>3</v>
      </c>
      <c r="T15" s="58"/>
      <c r="U15" s="47">
        <v>1</v>
      </c>
      <c r="V15" s="48"/>
    </row>
    <row r="16" spans="1:22" s="9" customFormat="1" ht="17.25" customHeight="1">
      <c r="A16" s="96"/>
      <c r="B16" s="41"/>
      <c r="C16" s="42"/>
      <c r="D16" s="139"/>
      <c r="E16" s="140"/>
      <c r="F16" s="80"/>
      <c r="G16" s="100"/>
      <c r="H16" s="101"/>
      <c r="I16" s="102"/>
      <c r="J16" s="139"/>
      <c r="K16" s="140"/>
      <c r="L16" s="142"/>
      <c r="M16" s="73"/>
      <c r="N16" s="74"/>
      <c r="O16" s="79"/>
      <c r="P16" s="80"/>
      <c r="Q16" s="79"/>
      <c r="R16" s="80"/>
      <c r="S16" s="59"/>
      <c r="T16" s="60"/>
      <c r="U16" s="49"/>
      <c r="V16" s="50"/>
    </row>
    <row r="17" spans="1:22" s="9" customFormat="1" ht="17.25" customHeight="1">
      <c r="A17" s="96"/>
      <c r="B17" s="41"/>
      <c r="C17" s="42"/>
      <c r="D17" s="28">
        <f>+I14</f>
        <v>1</v>
      </c>
      <c r="E17" s="14" t="s">
        <v>64</v>
      </c>
      <c r="F17" s="26">
        <f>+G14</f>
        <v>0</v>
      </c>
      <c r="G17" s="103"/>
      <c r="H17" s="104"/>
      <c r="I17" s="105"/>
      <c r="J17" s="28">
        <v>2</v>
      </c>
      <c r="K17" s="26" t="s">
        <v>64</v>
      </c>
      <c r="L17" s="29">
        <v>0</v>
      </c>
      <c r="M17" s="75"/>
      <c r="N17" s="76"/>
      <c r="O17" s="81"/>
      <c r="P17" s="82"/>
      <c r="Q17" s="81"/>
      <c r="R17" s="82"/>
      <c r="S17" s="61"/>
      <c r="T17" s="62"/>
      <c r="U17" s="91"/>
      <c r="V17" s="92"/>
    </row>
    <row r="18" spans="1:22" s="9" customFormat="1" ht="17.25" customHeight="1">
      <c r="A18" s="93" t="s">
        <v>20</v>
      </c>
      <c r="B18" s="94"/>
      <c r="C18" s="95"/>
      <c r="D18" s="137" t="str">
        <f>IF(D20=F20,"△",IF(D20&gt;F20,"○","●"))</f>
        <v>○</v>
      </c>
      <c r="E18" s="138"/>
      <c r="F18" s="78">
        <f>IF(D20=F20,1,0)+IF(D20&lt;F20,0,0)+IF(D20&gt;F20,3,0)</f>
        <v>3</v>
      </c>
      <c r="G18" s="137" t="str">
        <f>IF(G20=I20,"△",IF(G20&gt;I20,"○","●"))</f>
        <v>●</v>
      </c>
      <c r="H18" s="138"/>
      <c r="I18" s="78">
        <f>IF(G20=I20,1,0)+IF(G20&lt;I20,0,0)+IF(G20&gt;I20,3,0)</f>
        <v>0</v>
      </c>
      <c r="J18" s="97"/>
      <c r="K18" s="98"/>
      <c r="L18" s="111"/>
      <c r="M18" s="71">
        <f>SUM(I18+L18+F18)</f>
        <v>3</v>
      </c>
      <c r="N18" s="72"/>
      <c r="O18" s="77">
        <f>SUM(G20+D20)</f>
        <v>7</v>
      </c>
      <c r="P18" s="78"/>
      <c r="Q18" s="77">
        <f>SUM(F20+I20)</f>
        <v>2</v>
      </c>
      <c r="R18" s="78"/>
      <c r="S18" s="57">
        <f>SUM(O18-Q18)</f>
        <v>5</v>
      </c>
      <c r="T18" s="58"/>
      <c r="U18" s="47">
        <v>2</v>
      </c>
      <c r="V18" s="48"/>
    </row>
    <row r="19" spans="1:22" s="9" customFormat="1" ht="17.25" customHeight="1">
      <c r="A19" s="96"/>
      <c r="B19" s="41"/>
      <c r="C19" s="42"/>
      <c r="D19" s="139"/>
      <c r="E19" s="140"/>
      <c r="F19" s="80"/>
      <c r="G19" s="139"/>
      <c r="H19" s="140"/>
      <c r="I19" s="80"/>
      <c r="J19" s="100"/>
      <c r="K19" s="101"/>
      <c r="L19" s="112"/>
      <c r="M19" s="73"/>
      <c r="N19" s="74"/>
      <c r="O19" s="79"/>
      <c r="P19" s="80"/>
      <c r="Q19" s="79"/>
      <c r="R19" s="80"/>
      <c r="S19" s="59"/>
      <c r="T19" s="60"/>
      <c r="U19" s="49"/>
      <c r="V19" s="50"/>
    </row>
    <row r="20" spans="1:22" s="9" customFormat="1" ht="17.25" customHeight="1" thickBot="1">
      <c r="A20" s="108"/>
      <c r="B20" s="109"/>
      <c r="C20" s="110"/>
      <c r="D20" s="30">
        <f>+L14</f>
        <v>7</v>
      </c>
      <c r="E20" s="31" t="s">
        <v>64</v>
      </c>
      <c r="F20" s="32">
        <f>+J14</f>
        <v>0</v>
      </c>
      <c r="G20" s="30">
        <f>+L17</f>
        <v>0</v>
      </c>
      <c r="H20" s="31" t="s">
        <v>64</v>
      </c>
      <c r="I20" s="32">
        <f>+J17</f>
        <v>2</v>
      </c>
      <c r="J20" s="113"/>
      <c r="K20" s="114"/>
      <c r="L20" s="115"/>
      <c r="M20" s="122"/>
      <c r="N20" s="123"/>
      <c r="O20" s="120"/>
      <c r="P20" s="121"/>
      <c r="Q20" s="120"/>
      <c r="R20" s="121"/>
      <c r="S20" s="124"/>
      <c r="T20" s="125"/>
      <c r="U20" s="83"/>
      <c r="V20" s="84"/>
    </row>
    <row r="21" spans="1:25" ht="22.5" customHeight="1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14"/>
      <c r="N21" s="14"/>
      <c r="O21" s="14"/>
      <c r="P21" s="15"/>
      <c r="Q21" s="15"/>
      <c r="R21" s="16"/>
      <c r="S21" s="16"/>
      <c r="T21" s="16"/>
      <c r="U21" s="16"/>
      <c r="V21" s="15"/>
      <c r="W21" s="15"/>
      <c r="X21" s="17"/>
      <c r="Y21" s="17"/>
    </row>
    <row r="22" spans="1:22" s="6" customFormat="1" ht="23.25" customHeight="1" thickBot="1">
      <c r="A22" s="20" t="s">
        <v>16</v>
      </c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  <c r="M22" s="5"/>
      <c r="N22" s="5"/>
      <c r="O22" s="5"/>
      <c r="P22" s="5"/>
      <c r="R22" s="5"/>
      <c r="S22" s="5"/>
      <c r="T22"/>
      <c r="U22" s="5"/>
      <c r="V22" s="5"/>
    </row>
    <row r="23" spans="1:22" ht="17.25" customHeight="1">
      <c r="A23" s="131"/>
      <c r="B23" s="132"/>
      <c r="C23" s="132"/>
      <c r="D23" s="37" t="s">
        <v>23</v>
      </c>
      <c r="E23" s="38"/>
      <c r="F23" s="39"/>
      <c r="G23" s="37" t="s">
        <v>24</v>
      </c>
      <c r="H23" s="38"/>
      <c r="I23" s="39"/>
      <c r="J23" s="37" t="s">
        <v>9</v>
      </c>
      <c r="K23" s="38"/>
      <c r="L23" s="38"/>
      <c r="M23" s="85" t="s">
        <v>0</v>
      </c>
      <c r="N23" s="86"/>
      <c r="O23" s="126" t="s">
        <v>1</v>
      </c>
      <c r="P23" s="86"/>
      <c r="Q23" s="126" t="s">
        <v>2</v>
      </c>
      <c r="R23" s="86"/>
      <c r="S23" s="51" t="s">
        <v>3</v>
      </c>
      <c r="T23" s="52"/>
      <c r="U23" s="51" t="s">
        <v>4</v>
      </c>
      <c r="V23" s="52"/>
    </row>
    <row r="24" spans="1:22" ht="17.25" customHeight="1">
      <c r="A24" s="133"/>
      <c r="B24" s="134"/>
      <c r="C24" s="134"/>
      <c r="D24" s="40"/>
      <c r="E24" s="41"/>
      <c r="F24" s="42"/>
      <c r="G24" s="40"/>
      <c r="H24" s="41"/>
      <c r="I24" s="42"/>
      <c r="J24" s="40"/>
      <c r="K24" s="41"/>
      <c r="L24" s="41"/>
      <c r="M24" s="87"/>
      <c r="N24" s="88"/>
      <c r="O24" s="127"/>
      <c r="P24" s="88"/>
      <c r="Q24" s="127"/>
      <c r="R24" s="88"/>
      <c r="S24" s="53"/>
      <c r="T24" s="54"/>
      <c r="U24" s="53"/>
      <c r="V24" s="54"/>
    </row>
    <row r="25" spans="1:22" ht="17.25" customHeight="1">
      <c r="A25" s="135"/>
      <c r="B25" s="136"/>
      <c r="C25" s="136"/>
      <c r="D25" s="43"/>
      <c r="E25" s="44"/>
      <c r="F25" s="45"/>
      <c r="G25" s="43"/>
      <c r="H25" s="44"/>
      <c r="I25" s="45"/>
      <c r="J25" s="43"/>
      <c r="K25" s="44"/>
      <c r="L25" s="44"/>
      <c r="M25" s="89"/>
      <c r="N25" s="90"/>
      <c r="O25" s="128"/>
      <c r="P25" s="90"/>
      <c r="Q25" s="128"/>
      <c r="R25" s="90"/>
      <c r="S25" s="55"/>
      <c r="T25" s="56"/>
      <c r="U25" s="55"/>
      <c r="V25" s="56"/>
    </row>
    <row r="26" spans="1:22" ht="17.25" customHeight="1">
      <c r="A26" s="93" t="s">
        <v>23</v>
      </c>
      <c r="B26" s="94"/>
      <c r="C26" s="95"/>
      <c r="D26" s="97"/>
      <c r="E26" s="98"/>
      <c r="F26" s="99"/>
      <c r="G26" s="137" t="str">
        <f>IF(G28=I28,"△",IF(G28&gt;I28,"○","●"))</f>
        <v>●</v>
      </c>
      <c r="H26" s="138"/>
      <c r="I26" s="80">
        <f>IF(G28=I28,1,0)+IF(G28&lt;I28,0,0)+IF(G28&gt;I28,3,0)</f>
        <v>0</v>
      </c>
      <c r="J26" s="137" t="str">
        <f>IF(J28=L28,"△",IF(J28&gt;L28,"○","●"))</f>
        <v>○</v>
      </c>
      <c r="K26" s="138"/>
      <c r="L26" s="141">
        <f>IF(J28=L28,1,0)+IF(J28&lt;L28,0,0)+IF(J28&gt;L28,3,0)</f>
        <v>3</v>
      </c>
      <c r="M26" s="71">
        <f>SUM(I26+L26)</f>
        <v>3</v>
      </c>
      <c r="N26" s="72"/>
      <c r="O26" s="77">
        <f>SUM(G28+J28)</f>
        <v>4</v>
      </c>
      <c r="P26" s="78"/>
      <c r="Q26" s="77">
        <f>SUM(I28+L28)</f>
        <v>8</v>
      </c>
      <c r="R26" s="78"/>
      <c r="S26" s="57">
        <f>SUM(O26-Q26)</f>
        <v>-4</v>
      </c>
      <c r="T26" s="58"/>
      <c r="U26" s="47">
        <v>2</v>
      </c>
      <c r="V26" s="48"/>
    </row>
    <row r="27" spans="1:22" ht="17.25" customHeight="1">
      <c r="A27" s="96"/>
      <c r="B27" s="41"/>
      <c r="C27" s="42"/>
      <c r="D27" s="100"/>
      <c r="E27" s="101"/>
      <c r="F27" s="102"/>
      <c r="G27" s="139"/>
      <c r="H27" s="140"/>
      <c r="I27" s="80"/>
      <c r="J27" s="139"/>
      <c r="K27" s="140"/>
      <c r="L27" s="142"/>
      <c r="M27" s="73"/>
      <c r="N27" s="74"/>
      <c r="O27" s="79"/>
      <c r="P27" s="80"/>
      <c r="Q27" s="79"/>
      <c r="R27" s="80"/>
      <c r="S27" s="59"/>
      <c r="T27" s="60"/>
      <c r="U27" s="49"/>
      <c r="V27" s="50"/>
    </row>
    <row r="28" spans="1:22" ht="17.25" customHeight="1">
      <c r="A28" s="96"/>
      <c r="B28" s="41"/>
      <c r="C28" s="42"/>
      <c r="D28" s="103"/>
      <c r="E28" s="104"/>
      <c r="F28" s="105"/>
      <c r="G28" s="27">
        <v>1</v>
      </c>
      <c r="H28" s="14" t="s">
        <v>64</v>
      </c>
      <c r="I28" s="25">
        <v>6</v>
      </c>
      <c r="J28" s="28">
        <v>3</v>
      </c>
      <c r="K28" s="26" t="s">
        <v>64</v>
      </c>
      <c r="L28" s="29">
        <v>2</v>
      </c>
      <c r="M28" s="73"/>
      <c r="N28" s="74"/>
      <c r="O28" s="79"/>
      <c r="P28" s="80"/>
      <c r="Q28" s="79"/>
      <c r="R28" s="80"/>
      <c r="S28" s="59"/>
      <c r="T28" s="60"/>
      <c r="U28" s="49"/>
      <c r="V28" s="50"/>
    </row>
    <row r="29" spans="1:22" s="9" customFormat="1" ht="17.25" customHeight="1">
      <c r="A29" s="93" t="s">
        <v>24</v>
      </c>
      <c r="B29" s="94"/>
      <c r="C29" s="95"/>
      <c r="D29" s="137" t="str">
        <f>IF(D31=F31,"△",IF(D31&gt;F31,"○","●"))</f>
        <v>○</v>
      </c>
      <c r="E29" s="138"/>
      <c r="F29" s="80">
        <f>IF(D31=F31,1,0)+IF(D31&lt;F31,0,0)+IF(D31&gt;F31,3,0)</f>
        <v>3</v>
      </c>
      <c r="G29" s="97"/>
      <c r="H29" s="98"/>
      <c r="I29" s="99"/>
      <c r="J29" s="137" t="str">
        <f>IF(J31=L31,"△",IF(J31&gt;L31,"○","●"))</f>
        <v>○</v>
      </c>
      <c r="K29" s="138"/>
      <c r="L29" s="141">
        <f>IF(J31=L31,1,0)+IF(J31&lt;L31,0,0)+IF(J31&gt;L31,3,0)</f>
        <v>3</v>
      </c>
      <c r="M29" s="71">
        <f>SUM(L29+F29)</f>
        <v>6</v>
      </c>
      <c r="N29" s="72"/>
      <c r="O29" s="77">
        <f>SUM(J31+D31)</f>
        <v>11</v>
      </c>
      <c r="P29" s="78"/>
      <c r="Q29" s="77">
        <f>SUM(L31+F31)</f>
        <v>1</v>
      </c>
      <c r="R29" s="78"/>
      <c r="S29" s="57">
        <f>SUM(O29-Q29)</f>
        <v>10</v>
      </c>
      <c r="T29" s="58"/>
      <c r="U29" s="47">
        <v>1</v>
      </c>
      <c r="V29" s="48"/>
    </row>
    <row r="30" spans="1:22" s="9" customFormat="1" ht="17.25" customHeight="1">
      <c r="A30" s="96"/>
      <c r="B30" s="41"/>
      <c r="C30" s="42"/>
      <c r="D30" s="139"/>
      <c r="E30" s="140"/>
      <c r="F30" s="80"/>
      <c r="G30" s="100"/>
      <c r="H30" s="101"/>
      <c r="I30" s="102"/>
      <c r="J30" s="139"/>
      <c r="K30" s="140"/>
      <c r="L30" s="142"/>
      <c r="M30" s="73"/>
      <c r="N30" s="74"/>
      <c r="O30" s="79"/>
      <c r="P30" s="80"/>
      <c r="Q30" s="79"/>
      <c r="R30" s="80"/>
      <c r="S30" s="59"/>
      <c r="T30" s="60"/>
      <c r="U30" s="49"/>
      <c r="V30" s="50"/>
    </row>
    <row r="31" spans="1:22" s="9" customFormat="1" ht="17.25" customHeight="1">
      <c r="A31" s="119"/>
      <c r="B31" s="44"/>
      <c r="C31" s="45"/>
      <c r="D31" s="28">
        <f>+I28</f>
        <v>6</v>
      </c>
      <c r="E31" s="14" t="s">
        <v>64</v>
      </c>
      <c r="F31" s="26">
        <f>+G28</f>
        <v>1</v>
      </c>
      <c r="G31" s="103"/>
      <c r="H31" s="104"/>
      <c r="I31" s="105"/>
      <c r="J31" s="28">
        <v>5</v>
      </c>
      <c r="K31" s="26" t="s">
        <v>64</v>
      </c>
      <c r="L31" s="29">
        <v>0</v>
      </c>
      <c r="M31" s="75"/>
      <c r="N31" s="76"/>
      <c r="O31" s="81"/>
      <c r="P31" s="82"/>
      <c r="Q31" s="81"/>
      <c r="R31" s="82"/>
      <c r="S31" s="61"/>
      <c r="T31" s="62"/>
      <c r="U31" s="91"/>
      <c r="V31" s="92"/>
    </row>
    <row r="32" spans="1:22" s="9" customFormat="1" ht="17.25" customHeight="1">
      <c r="A32" s="93" t="s">
        <v>25</v>
      </c>
      <c r="B32" s="94"/>
      <c r="C32" s="95"/>
      <c r="D32" s="137" t="str">
        <f>IF(D34=F34,"△",IF(D34&gt;F34,"○","●"))</f>
        <v>●</v>
      </c>
      <c r="E32" s="138"/>
      <c r="F32" s="78">
        <f>IF(D34=F34,1,0)+IF(D34&lt;F34,0,0)+IF(D34&gt;F34,3,0)</f>
        <v>0</v>
      </c>
      <c r="G32" s="137" t="str">
        <f>IF(G34=I34,"△",IF(G34&gt;I34,"○","●"))</f>
        <v>●</v>
      </c>
      <c r="H32" s="138"/>
      <c r="I32" s="78">
        <f>IF(G34=I34,1,0)+IF(G34&lt;I34,0,0)+IF(G34&gt;I34,3,0)</f>
        <v>0</v>
      </c>
      <c r="J32" s="97"/>
      <c r="K32" s="98"/>
      <c r="L32" s="111"/>
      <c r="M32" s="71">
        <f>SUM(I32+L32+F32)</f>
        <v>0</v>
      </c>
      <c r="N32" s="72"/>
      <c r="O32" s="77">
        <f>SUM(G34+D34)</f>
        <v>2</v>
      </c>
      <c r="P32" s="78"/>
      <c r="Q32" s="77">
        <f>SUM(F34+I34)</f>
        <v>8</v>
      </c>
      <c r="R32" s="78"/>
      <c r="S32" s="57">
        <f>SUM(O32-Q32)</f>
        <v>-6</v>
      </c>
      <c r="T32" s="58"/>
      <c r="U32" s="47">
        <v>3</v>
      </c>
      <c r="V32" s="48"/>
    </row>
    <row r="33" spans="1:22" s="9" customFormat="1" ht="17.25" customHeight="1">
      <c r="A33" s="96"/>
      <c r="B33" s="41"/>
      <c r="C33" s="42"/>
      <c r="D33" s="139"/>
      <c r="E33" s="140"/>
      <c r="F33" s="80"/>
      <c r="G33" s="139"/>
      <c r="H33" s="140"/>
      <c r="I33" s="80"/>
      <c r="J33" s="100"/>
      <c r="K33" s="101"/>
      <c r="L33" s="112"/>
      <c r="M33" s="73"/>
      <c r="N33" s="74"/>
      <c r="O33" s="79"/>
      <c r="P33" s="80"/>
      <c r="Q33" s="79"/>
      <c r="R33" s="80"/>
      <c r="S33" s="59"/>
      <c r="T33" s="60"/>
      <c r="U33" s="49"/>
      <c r="V33" s="50"/>
    </row>
    <row r="34" spans="1:22" s="9" customFormat="1" ht="17.25" customHeight="1" thickBot="1">
      <c r="A34" s="108"/>
      <c r="B34" s="109"/>
      <c r="C34" s="110"/>
      <c r="D34" s="30">
        <f>+L28</f>
        <v>2</v>
      </c>
      <c r="E34" s="31" t="s">
        <v>64</v>
      </c>
      <c r="F34" s="32">
        <f>+J28</f>
        <v>3</v>
      </c>
      <c r="G34" s="30">
        <f>+L31</f>
        <v>0</v>
      </c>
      <c r="H34" s="31" t="s">
        <v>64</v>
      </c>
      <c r="I34" s="32">
        <f>+J31</f>
        <v>5</v>
      </c>
      <c r="J34" s="113"/>
      <c r="K34" s="114"/>
      <c r="L34" s="115"/>
      <c r="M34" s="122"/>
      <c r="N34" s="123"/>
      <c r="O34" s="120"/>
      <c r="P34" s="121"/>
      <c r="Q34" s="120"/>
      <c r="R34" s="121"/>
      <c r="S34" s="124"/>
      <c r="T34" s="125"/>
      <c r="U34" s="83"/>
      <c r="V34" s="84"/>
    </row>
    <row r="35" spans="1:9" ht="24" customHeight="1">
      <c r="A35" s="10"/>
      <c r="B35" s="10"/>
      <c r="C35" s="10"/>
      <c r="D35" s="10"/>
      <c r="E35" s="10"/>
      <c r="G35" s="10"/>
      <c r="H35" s="10"/>
      <c r="I35" s="10"/>
    </row>
    <row r="36" spans="1:21" s="9" customFormat="1" ht="20.25" customHeight="1">
      <c r="A36" s="36" t="s">
        <v>5</v>
      </c>
      <c r="B36" s="34"/>
      <c r="C36" s="34"/>
      <c r="D36" s="35" t="s">
        <v>6</v>
      </c>
      <c r="E36" s="34"/>
      <c r="F36" s="34"/>
      <c r="G36" s="34"/>
      <c r="H36" s="34"/>
      <c r="I36" s="34"/>
      <c r="J36" s="34"/>
      <c r="K36" s="34"/>
      <c r="L36" s="34"/>
      <c r="M36" s="143" t="s">
        <v>7</v>
      </c>
      <c r="N36" s="144"/>
      <c r="O36" s="144"/>
      <c r="P36" s="144"/>
      <c r="Q36" s="144"/>
      <c r="R36" s="144"/>
      <c r="S36" s="144"/>
      <c r="T36" s="144"/>
      <c r="U36" s="145"/>
    </row>
    <row r="37" spans="1:21" s="9" customFormat="1" ht="20.25" customHeight="1">
      <c r="A37" s="68" t="s">
        <v>31</v>
      </c>
      <c r="B37" s="34"/>
      <c r="C37" s="34"/>
      <c r="D37" s="35" t="str">
        <f>A12</f>
        <v>曽谷ＳＣ</v>
      </c>
      <c r="E37" s="35"/>
      <c r="F37" s="36"/>
      <c r="G37" s="11"/>
      <c r="H37" s="11" t="s">
        <v>8</v>
      </c>
      <c r="I37" s="11"/>
      <c r="J37" s="35" t="str">
        <f>G9</f>
        <v>フッチSC</v>
      </c>
      <c r="K37" s="35"/>
      <c r="L37" s="34"/>
      <c r="M37" s="35" t="str">
        <f>D23</f>
        <v>国府台ＦＣ</v>
      </c>
      <c r="N37" s="35"/>
      <c r="O37" s="34"/>
      <c r="P37" s="64" t="str">
        <f>G23</f>
        <v>市川ＫＩＦＣ</v>
      </c>
      <c r="Q37" s="65"/>
      <c r="R37" s="66"/>
      <c r="S37" s="63" t="str">
        <f>J23</f>
        <v>フォルマーレ</v>
      </c>
      <c r="T37" s="63"/>
      <c r="U37" s="63"/>
    </row>
    <row r="38" spans="1:21" s="9" customFormat="1" ht="20.25" customHeight="1">
      <c r="A38" s="68" t="s">
        <v>32</v>
      </c>
      <c r="B38" s="34"/>
      <c r="C38" s="34"/>
      <c r="D38" s="35" t="str">
        <f>A26</f>
        <v>国府台ＦＣ</v>
      </c>
      <c r="E38" s="35"/>
      <c r="F38" s="36"/>
      <c r="G38" s="12"/>
      <c r="H38" s="12" t="s">
        <v>8</v>
      </c>
      <c r="I38" s="12"/>
      <c r="J38" s="35" t="str">
        <f>G23</f>
        <v>市川ＫＩＦＣ</v>
      </c>
      <c r="K38" s="35"/>
      <c r="L38" s="34"/>
      <c r="M38" s="116" t="str">
        <f>D9</f>
        <v>曽谷SC</v>
      </c>
      <c r="N38" s="117"/>
      <c r="O38" s="118"/>
      <c r="P38" s="63" t="str">
        <f>G9</f>
        <v>フッチSC</v>
      </c>
      <c r="Q38" s="63"/>
      <c r="R38" s="63"/>
      <c r="S38" s="35" t="str">
        <f>J9</f>
        <v>百合台ＳＣ</v>
      </c>
      <c r="T38" s="35"/>
      <c r="U38" s="34"/>
    </row>
    <row r="39" spans="1:21" s="9" customFormat="1" ht="20.25" customHeight="1">
      <c r="A39" s="69" t="s">
        <v>33</v>
      </c>
      <c r="B39" s="34"/>
      <c r="C39" s="34"/>
      <c r="D39" s="35" t="str">
        <f>A15</f>
        <v>フッチＳＣ</v>
      </c>
      <c r="E39" s="35"/>
      <c r="F39" s="34"/>
      <c r="G39" s="18"/>
      <c r="H39" s="12" t="s">
        <v>8</v>
      </c>
      <c r="I39" s="19"/>
      <c r="J39" s="67" t="str">
        <f>J9</f>
        <v>百合台ＳＣ</v>
      </c>
      <c r="K39" s="35"/>
      <c r="L39" s="34"/>
      <c r="M39" s="64" t="str">
        <f>G23</f>
        <v>市川ＫＩＦＣ</v>
      </c>
      <c r="N39" s="65"/>
      <c r="O39" s="66"/>
      <c r="P39" s="35" t="str">
        <f>J23</f>
        <v>フォルマーレ</v>
      </c>
      <c r="Q39" s="35"/>
      <c r="R39" s="34"/>
      <c r="S39" s="35" t="str">
        <f>D23</f>
        <v>国府台ＦＣ</v>
      </c>
      <c r="T39" s="35"/>
      <c r="U39" s="34"/>
    </row>
    <row r="40" spans="1:21" s="9" customFormat="1" ht="20.25" customHeight="1">
      <c r="A40" s="69" t="s">
        <v>34</v>
      </c>
      <c r="B40" s="34"/>
      <c r="C40" s="34"/>
      <c r="D40" s="35" t="str">
        <f>A29</f>
        <v>市川ＫＩＦＣ</v>
      </c>
      <c r="E40" s="35"/>
      <c r="F40" s="34"/>
      <c r="G40" s="11"/>
      <c r="H40" s="11" t="s">
        <v>8</v>
      </c>
      <c r="I40" s="11"/>
      <c r="J40" s="35" t="str">
        <f>J23</f>
        <v>フォルマーレ</v>
      </c>
      <c r="K40" s="35"/>
      <c r="L40" s="34"/>
      <c r="M40" s="64" t="str">
        <f>G9</f>
        <v>フッチSC</v>
      </c>
      <c r="N40" s="65"/>
      <c r="O40" s="66"/>
      <c r="P40" s="35" t="str">
        <f>J9</f>
        <v>百合台ＳＣ</v>
      </c>
      <c r="Q40" s="35"/>
      <c r="R40" s="34"/>
      <c r="S40" s="64" t="str">
        <f>D9</f>
        <v>曽谷SC</v>
      </c>
      <c r="T40" s="65"/>
      <c r="U40" s="66"/>
    </row>
    <row r="41" spans="1:21" s="9" customFormat="1" ht="20.25" customHeight="1">
      <c r="A41" s="70" t="s">
        <v>35</v>
      </c>
      <c r="B41" s="34"/>
      <c r="C41" s="34"/>
      <c r="D41" s="35" t="str">
        <f>A12</f>
        <v>曽谷ＳＣ</v>
      </c>
      <c r="E41" s="35"/>
      <c r="F41" s="34"/>
      <c r="G41" s="12"/>
      <c r="H41" s="12" t="s">
        <v>8</v>
      </c>
      <c r="I41" s="12"/>
      <c r="J41" s="35" t="str">
        <f>J9</f>
        <v>百合台ＳＣ</v>
      </c>
      <c r="K41" s="35"/>
      <c r="L41" s="34"/>
      <c r="M41" s="116" t="str">
        <f>J23</f>
        <v>フォルマーレ</v>
      </c>
      <c r="N41" s="117"/>
      <c r="O41" s="118"/>
      <c r="P41" s="63" t="str">
        <f>D23</f>
        <v>国府台ＦＣ</v>
      </c>
      <c r="Q41" s="63"/>
      <c r="R41" s="63"/>
      <c r="S41" s="35" t="str">
        <f>G23</f>
        <v>市川ＫＩＦＣ</v>
      </c>
      <c r="T41" s="35"/>
      <c r="U41" s="34"/>
    </row>
    <row r="42" spans="1:21" s="9" customFormat="1" ht="20.25" customHeight="1">
      <c r="A42" s="33" t="s">
        <v>36</v>
      </c>
      <c r="B42" s="34"/>
      <c r="C42" s="34"/>
      <c r="D42" s="35" t="str">
        <f>A26</f>
        <v>国府台ＦＣ</v>
      </c>
      <c r="E42" s="35"/>
      <c r="F42" s="36"/>
      <c r="G42" s="12"/>
      <c r="H42" s="12" t="s">
        <v>8</v>
      </c>
      <c r="I42" s="12"/>
      <c r="J42" s="35" t="str">
        <f>J23</f>
        <v>フォルマーレ</v>
      </c>
      <c r="K42" s="35"/>
      <c r="L42" s="34"/>
      <c r="M42" s="63" t="str">
        <f>J9</f>
        <v>百合台ＳＣ</v>
      </c>
      <c r="N42" s="63"/>
      <c r="O42" s="63"/>
      <c r="P42" s="63" t="str">
        <f>D9</f>
        <v>曽谷SC</v>
      </c>
      <c r="Q42" s="63"/>
      <c r="R42" s="63"/>
      <c r="S42" s="35" t="str">
        <f>G9</f>
        <v>フッチSC</v>
      </c>
      <c r="T42" s="35"/>
      <c r="U42" s="34"/>
    </row>
    <row r="43" ht="22.5" customHeight="1">
      <c r="A43" s="21" t="s">
        <v>42</v>
      </c>
    </row>
    <row r="44" ht="22.5" customHeight="1">
      <c r="A44" s="13"/>
    </row>
    <row r="45" spans="1:14" s="1" customFormat="1" ht="22.5" customHeight="1">
      <c r="A45" s="106" t="s">
        <v>13</v>
      </c>
      <c r="B45" s="106"/>
      <c r="C45" s="106"/>
      <c r="D45" s="106"/>
      <c r="E45" s="106"/>
      <c r="F45" s="106"/>
      <c r="G45" s="106"/>
      <c r="H45" s="106"/>
      <c r="I45" s="106"/>
      <c r="J45" s="107"/>
      <c r="K45" s="107"/>
      <c r="L45" s="107"/>
      <c r="M45" s="107"/>
      <c r="N45" s="107"/>
    </row>
    <row r="46" spans="1:22" s="9" customFormat="1" ht="10.5" customHeight="1">
      <c r="A46" s="10"/>
      <c r="B46" s="10"/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16"/>
      <c r="P46" s="16"/>
      <c r="Q46" s="16"/>
      <c r="R46" s="16"/>
      <c r="S46" s="15"/>
      <c r="T46" s="15"/>
      <c r="U46" s="17"/>
      <c r="V46" s="17"/>
    </row>
    <row r="47" spans="1:25" ht="24" customHeight="1">
      <c r="A47" s="130" t="s">
        <v>18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</row>
    <row r="48" spans="1:22" s="6" customFormat="1" ht="12" customHeight="1">
      <c r="A48" s="4"/>
      <c r="B48" s="4"/>
      <c r="C48" s="4"/>
      <c r="D48" s="4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R48" s="5"/>
      <c r="S48" s="5"/>
      <c r="T48" t="s">
        <v>45</v>
      </c>
      <c r="U48" s="5"/>
      <c r="V48" s="5"/>
    </row>
    <row r="49" spans="1:22" s="6" customFormat="1" ht="24" customHeight="1" thickBot="1">
      <c r="A49" s="20" t="s">
        <v>17</v>
      </c>
      <c r="B49" s="4"/>
      <c r="C49" s="4"/>
      <c r="D49" s="4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R49" s="5"/>
      <c r="S49" s="5"/>
      <c r="T49"/>
      <c r="U49" s="5"/>
      <c r="V49" s="5"/>
    </row>
    <row r="50" spans="1:22" ht="17.25" customHeight="1">
      <c r="A50" s="131"/>
      <c r="B50" s="132"/>
      <c r="C50" s="132"/>
      <c r="D50" s="37" t="s">
        <v>29</v>
      </c>
      <c r="E50" s="38"/>
      <c r="F50" s="39"/>
      <c r="G50" s="37" t="s">
        <v>30</v>
      </c>
      <c r="H50" s="38"/>
      <c r="I50" s="39"/>
      <c r="J50" s="37" t="s">
        <v>28</v>
      </c>
      <c r="K50" s="38"/>
      <c r="L50" s="38"/>
      <c r="M50" s="85" t="s">
        <v>0</v>
      </c>
      <c r="N50" s="86"/>
      <c r="O50" s="126" t="s">
        <v>1</v>
      </c>
      <c r="P50" s="86"/>
      <c r="Q50" s="126" t="s">
        <v>2</v>
      </c>
      <c r="R50" s="86"/>
      <c r="S50" s="51" t="s">
        <v>3</v>
      </c>
      <c r="T50" s="52"/>
      <c r="U50" s="51" t="s">
        <v>4</v>
      </c>
      <c r="V50" s="52"/>
    </row>
    <row r="51" spans="1:22" ht="17.25" customHeight="1">
      <c r="A51" s="133"/>
      <c r="B51" s="134"/>
      <c r="C51" s="134"/>
      <c r="D51" s="40"/>
      <c r="E51" s="41"/>
      <c r="F51" s="42"/>
      <c r="G51" s="40"/>
      <c r="H51" s="41"/>
      <c r="I51" s="42"/>
      <c r="J51" s="40"/>
      <c r="K51" s="41"/>
      <c r="L51" s="41"/>
      <c r="M51" s="87"/>
      <c r="N51" s="88"/>
      <c r="O51" s="127"/>
      <c r="P51" s="88"/>
      <c r="Q51" s="127"/>
      <c r="R51" s="88"/>
      <c r="S51" s="53"/>
      <c r="T51" s="54"/>
      <c r="U51" s="53"/>
      <c r="V51" s="54"/>
    </row>
    <row r="52" spans="1:22" ht="17.25" customHeight="1">
      <c r="A52" s="135"/>
      <c r="B52" s="136"/>
      <c r="C52" s="136"/>
      <c r="D52" s="43"/>
      <c r="E52" s="44"/>
      <c r="F52" s="45"/>
      <c r="G52" s="43"/>
      <c r="H52" s="44"/>
      <c r="I52" s="45"/>
      <c r="J52" s="43"/>
      <c r="K52" s="44"/>
      <c r="L52" s="44"/>
      <c r="M52" s="89"/>
      <c r="N52" s="90"/>
      <c r="O52" s="128"/>
      <c r="P52" s="90"/>
      <c r="Q52" s="128"/>
      <c r="R52" s="90"/>
      <c r="S52" s="55"/>
      <c r="T52" s="56"/>
      <c r="U52" s="55"/>
      <c r="V52" s="56"/>
    </row>
    <row r="53" spans="1:22" ht="17.25" customHeight="1">
      <c r="A53" s="93" t="s">
        <v>26</v>
      </c>
      <c r="B53" s="94"/>
      <c r="C53" s="95"/>
      <c r="D53" s="97"/>
      <c r="E53" s="98"/>
      <c r="F53" s="99"/>
      <c r="G53" s="137" t="str">
        <f>IF(G55=I55,"△",IF(G55&gt;I55,"○","●"))</f>
        <v>●</v>
      </c>
      <c r="H53" s="138"/>
      <c r="I53" s="80">
        <f>IF(G55=I55,1,0)+IF(G55&lt;I55,0,0)+IF(G55&gt;I55,3,0)</f>
        <v>0</v>
      </c>
      <c r="J53" s="137" t="str">
        <f>IF(J55=L55,"△",IF(J55&gt;L55,"○","●"))</f>
        <v>○</v>
      </c>
      <c r="K53" s="138"/>
      <c r="L53" s="141">
        <f>IF(J55=L55,1,0)+IF(J55&lt;L55,0,0)+IF(J55&gt;L55,3,0)</f>
        <v>3</v>
      </c>
      <c r="M53" s="71">
        <f>SUM(I53+L53)</f>
        <v>3</v>
      </c>
      <c r="N53" s="72"/>
      <c r="O53" s="77">
        <f>SUM(G55+J55)</f>
        <v>2</v>
      </c>
      <c r="P53" s="78"/>
      <c r="Q53" s="77">
        <f>SUM(I55+L55)</f>
        <v>5</v>
      </c>
      <c r="R53" s="78"/>
      <c r="S53" s="57">
        <f>SUM(O53-Q53)</f>
        <v>-3</v>
      </c>
      <c r="T53" s="58"/>
      <c r="U53" s="47">
        <v>2</v>
      </c>
      <c r="V53" s="48"/>
    </row>
    <row r="54" spans="1:22" ht="17.25" customHeight="1">
      <c r="A54" s="96"/>
      <c r="B54" s="41"/>
      <c r="C54" s="42"/>
      <c r="D54" s="100"/>
      <c r="E54" s="101"/>
      <c r="F54" s="102"/>
      <c r="G54" s="139"/>
      <c r="H54" s="140"/>
      <c r="I54" s="80"/>
      <c r="J54" s="139"/>
      <c r="K54" s="140"/>
      <c r="L54" s="142"/>
      <c r="M54" s="73"/>
      <c r="N54" s="74"/>
      <c r="O54" s="79"/>
      <c r="P54" s="80"/>
      <c r="Q54" s="79"/>
      <c r="R54" s="80"/>
      <c r="S54" s="59"/>
      <c r="T54" s="60"/>
      <c r="U54" s="49"/>
      <c r="V54" s="50"/>
    </row>
    <row r="55" spans="1:22" ht="17.25" customHeight="1">
      <c r="A55" s="119"/>
      <c r="B55" s="44"/>
      <c r="C55" s="45"/>
      <c r="D55" s="103"/>
      <c r="E55" s="104"/>
      <c r="F55" s="105"/>
      <c r="G55" s="27">
        <v>0</v>
      </c>
      <c r="H55" s="14" t="s">
        <v>64</v>
      </c>
      <c r="I55" s="25">
        <v>4</v>
      </c>
      <c r="J55" s="28">
        <v>2</v>
      </c>
      <c r="K55" s="26" t="s">
        <v>64</v>
      </c>
      <c r="L55" s="29">
        <v>1</v>
      </c>
      <c r="M55" s="73"/>
      <c r="N55" s="74"/>
      <c r="O55" s="79"/>
      <c r="P55" s="80"/>
      <c r="Q55" s="79"/>
      <c r="R55" s="80"/>
      <c r="S55" s="59"/>
      <c r="T55" s="60"/>
      <c r="U55" s="49"/>
      <c r="V55" s="50"/>
    </row>
    <row r="56" spans="1:22" s="9" customFormat="1" ht="17.25" customHeight="1">
      <c r="A56" s="93" t="s">
        <v>27</v>
      </c>
      <c r="B56" s="94"/>
      <c r="C56" s="95"/>
      <c r="D56" s="137" t="str">
        <f>IF(D58=F58,"△",IF(D58&gt;F58,"○","●"))</f>
        <v>○</v>
      </c>
      <c r="E56" s="138"/>
      <c r="F56" s="80">
        <f>IF(D58=F58,1,0)+IF(D58&lt;F58,0,0)+IF(D58&gt;F58,3,0)</f>
        <v>3</v>
      </c>
      <c r="G56" s="97"/>
      <c r="H56" s="98"/>
      <c r="I56" s="99"/>
      <c r="J56" s="137" t="str">
        <f>IF(J58=L58,"△",IF(J58&gt;L58,"○","●"))</f>
        <v>○</v>
      </c>
      <c r="K56" s="138"/>
      <c r="L56" s="141">
        <f>IF(J58=L58,1,0)+IF(J58&lt;L58,0,0)+IF(J58&gt;L58,3,0)</f>
        <v>3</v>
      </c>
      <c r="M56" s="71">
        <f>SUM(L56+F56)</f>
        <v>6</v>
      </c>
      <c r="N56" s="72"/>
      <c r="O56" s="77">
        <f>SUM(J58+D58)</f>
        <v>9</v>
      </c>
      <c r="P56" s="78"/>
      <c r="Q56" s="77">
        <f>SUM(L58+F58)</f>
        <v>0</v>
      </c>
      <c r="R56" s="78"/>
      <c r="S56" s="57">
        <f>SUM(O56-Q56)</f>
        <v>9</v>
      </c>
      <c r="T56" s="58"/>
      <c r="U56" s="47">
        <v>1</v>
      </c>
      <c r="V56" s="48"/>
    </row>
    <row r="57" spans="1:22" s="9" customFormat="1" ht="17.25" customHeight="1">
      <c r="A57" s="96"/>
      <c r="B57" s="41"/>
      <c r="C57" s="42"/>
      <c r="D57" s="139"/>
      <c r="E57" s="140"/>
      <c r="F57" s="80"/>
      <c r="G57" s="100"/>
      <c r="H57" s="101"/>
      <c r="I57" s="102"/>
      <c r="J57" s="139"/>
      <c r="K57" s="140"/>
      <c r="L57" s="142"/>
      <c r="M57" s="73"/>
      <c r="N57" s="74"/>
      <c r="O57" s="79"/>
      <c r="P57" s="80"/>
      <c r="Q57" s="79"/>
      <c r="R57" s="80"/>
      <c r="S57" s="59"/>
      <c r="T57" s="60"/>
      <c r="U57" s="49"/>
      <c r="V57" s="50"/>
    </row>
    <row r="58" spans="1:22" s="9" customFormat="1" ht="17.25" customHeight="1">
      <c r="A58" s="119"/>
      <c r="B58" s="44"/>
      <c r="C58" s="45"/>
      <c r="D58" s="28">
        <f>+I55</f>
        <v>4</v>
      </c>
      <c r="E58" s="14" t="s">
        <v>64</v>
      </c>
      <c r="F58" s="26">
        <f>+G55</f>
        <v>0</v>
      </c>
      <c r="G58" s="103"/>
      <c r="H58" s="104"/>
      <c r="I58" s="105"/>
      <c r="J58" s="28">
        <v>5</v>
      </c>
      <c r="K58" s="26" t="s">
        <v>64</v>
      </c>
      <c r="L58" s="29">
        <v>0</v>
      </c>
      <c r="M58" s="75"/>
      <c r="N58" s="76"/>
      <c r="O58" s="81"/>
      <c r="P58" s="82"/>
      <c r="Q58" s="81"/>
      <c r="R58" s="82"/>
      <c r="S58" s="61"/>
      <c r="T58" s="62"/>
      <c r="U58" s="91"/>
      <c r="V58" s="92"/>
    </row>
    <row r="59" spans="1:22" s="9" customFormat="1" ht="17.25" customHeight="1">
      <c r="A59" s="93" t="s">
        <v>28</v>
      </c>
      <c r="B59" s="94"/>
      <c r="C59" s="95"/>
      <c r="D59" s="137" t="str">
        <f>IF(D61=F61,"△",IF(D61&gt;F61,"○","●"))</f>
        <v>●</v>
      </c>
      <c r="E59" s="138"/>
      <c r="F59" s="78">
        <f>IF(D61=F61,1,0)+IF(D61&lt;F61,0,0)+IF(D61&gt;F61,3,0)</f>
        <v>0</v>
      </c>
      <c r="G59" s="137" t="str">
        <f>IF(G61=I61,"△",IF(G61&gt;I61,"○","●"))</f>
        <v>●</v>
      </c>
      <c r="H59" s="138"/>
      <c r="I59" s="78">
        <f>IF(G61=I61,1,0)+IF(G61&lt;I61,0,0)+IF(G61&gt;I61,3,0)</f>
        <v>0</v>
      </c>
      <c r="J59" s="97"/>
      <c r="K59" s="98"/>
      <c r="L59" s="111"/>
      <c r="M59" s="71">
        <f>SUM(I59+L59+F59)</f>
        <v>0</v>
      </c>
      <c r="N59" s="72"/>
      <c r="O59" s="77">
        <f>SUM(G61+D61)</f>
        <v>1</v>
      </c>
      <c r="P59" s="78"/>
      <c r="Q59" s="77">
        <f>SUM(F61+I61)</f>
        <v>7</v>
      </c>
      <c r="R59" s="78"/>
      <c r="S59" s="57">
        <f>SUM(O59-Q59)</f>
        <v>-6</v>
      </c>
      <c r="T59" s="58"/>
      <c r="U59" s="47">
        <v>3</v>
      </c>
      <c r="V59" s="48"/>
    </row>
    <row r="60" spans="1:22" s="9" customFormat="1" ht="17.25" customHeight="1">
      <c r="A60" s="96"/>
      <c r="B60" s="41"/>
      <c r="C60" s="42"/>
      <c r="D60" s="139"/>
      <c r="E60" s="140"/>
      <c r="F60" s="80"/>
      <c r="G60" s="139"/>
      <c r="H60" s="140"/>
      <c r="I60" s="80"/>
      <c r="J60" s="100"/>
      <c r="K60" s="101"/>
      <c r="L60" s="112"/>
      <c r="M60" s="73"/>
      <c r="N60" s="74"/>
      <c r="O60" s="79"/>
      <c r="P60" s="80"/>
      <c r="Q60" s="79"/>
      <c r="R60" s="80"/>
      <c r="S60" s="59"/>
      <c r="T60" s="60"/>
      <c r="U60" s="49"/>
      <c r="V60" s="50"/>
    </row>
    <row r="61" spans="1:22" s="9" customFormat="1" ht="17.25" customHeight="1" thickBot="1">
      <c r="A61" s="108"/>
      <c r="B61" s="109"/>
      <c r="C61" s="110"/>
      <c r="D61" s="30">
        <f>+L55</f>
        <v>1</v>
      </c>
      <c r="E61" s="31" t="s">
        <v>64</v>
      </c>
      <c r="F61" s="32">
        <f>+J55</f>
        <v>2</v>
      </c>
      <c r="G61" s="30">
        <f>+L58</f>
        <v>0</v>
      </c>
      <c r="H61" s="31" t="s">
        <v>64</v>
      </c>
      <c r="I61" s="32">
        <f>+J58</f>
        <v>5</v>
      </c>
      <c r="J61" s="113"/>
      <c r="K61" s="114"/>
      <c r="L61" s="115"/>
      <c r="M61" s="122"/>
      <c r="N61" s="123"/>
      <c r="O61" s="120"/>
      <c r="P61" s="121"/>
      <c r="Q61" s="120"/>
      <c r="R61" s="121"/>
      <c r="S61" s="124"/>
      <c r="T61" s="125"/>
      <c r="U61" s="83"/>
      <c r="V61" s="84"/>
    </row>
    <row r="62" spans="1:25" s="9" customFormat="1" ht="19.5" customHeight="1">
      <c r="A62" s="10"/>
      <c r="B62" s="10"/>
      <c r="C62" s="10"/>
      <c r="D62" s="10"/>
      <c r="E62" s="10"/>
      <c r="G62" s="10"/>
      <c r="H62" s="10"/>
      <c r="I62" s="10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1" s="9" customFormat="1" ht="20.25" customHeight="1">
      <c r="A63" s="36" t="s">
        <v>5</v>
      </c>
      <c r="B63" s="34"/>
      <c r="C63" s="34"/>
      <c r="D63" s="35" t="s">
        <v>6</v>
      </c>
      <c r="E63" s="34"/>
      <c r="F63" s="34"/>
      <c r="G63" s="34"/>
      <c r="H63" s="34"/>
      <c r="I63" s="34"/>
      <c r="J63" s="34"/>
      <c r="K63" s="34"/>
      <c r="L63" s="34"/>
      <c r="M63" s="36" t="s">
        <v>43</v>
      </c>
      <c r="N63" s="34"/>
      <c r="O63" s="34"/>
      <c r="P63" s="36" t="s">
        <v>7</v>
      </c>
      <c r="Q63" s="34"/>
      <c r="R63" s="34"/>
      <c r="S63" s="36" t="s">
        <v>7</v>
      </c>
      <c r="T63" s="34"/>
      <c r="U63" s="34"/>
    </row>
    <row r="64" spans="1:21" s="9" customFormat="1" ht="20.25" customHeight="1">
      <c r="A64" s="68" t="s">
        <v>38</v>
      </c>
      <c r="B64" s="34"/>
      <c r="C64" s="34"/>
      <c r="D64" s="35" t="str">
        <f>A53</f>
        <v>中国分LWFC</v>
      </c>
      <c r="E64" s="35"/>
      <c r="F64" s="36"/>
      <c r="G64" s="11"/>
      <c r="H64" s="11" t="s">
        <v>8</v>
      </c>
      <c r="I64" s="11"/>
      <c r="J64" s="35" t="str">
        <f>G50</f>
        <v>市川真間ＳＣ</v>
      </c>
      <c r="K64" s="35"/>
      <c r="L64" s="34"/>
      <c r="M64" s="35" t="s">
        <v>28</v>
      </c>
      <c r="N64" s="35"/>
      <c r="O64" s="34"/>
      <c r="P64" s="35" t="str">
        <f>D50</f>
        <v>中国分ＬＷＦＣ</v>
      </c>
      <c r="Q64" s="35"/>
      <c r="R64" s="34"/>
      <c r="S64" s="35" t="s">
        <v>30</v>
      </c>
      <c r="T64" s="35"/>
      <c r="U64" s="34"/>
    </row>
    <row r="65" spans="1:21" s="9" customFormat="1" ht="20.25" customHeight="1">
      <c r="A65" s="69" t="s">
        <v>39</v>
      </c>
      <c r="B65" s="34"/>
      <c r="C65" s="34"/>
      <c r="D65" s="35" t="str">
        <f>A59</f>
        <v>国分ＳＣ</v>
      </c>
      <c r="E65" s="35"/>
      <c r="F65" s="36"/>
      <c r="G65" s="12"/>
      <c r="H65" s="12" t="s">
        <v>8</v>
      </c>
      <c r="I65" s="12"/>
      <c r="J65" s="35" t="str">
        <f>G50</f>
        <v>市川真間ＳＣ</v>
      </c>
      <c r="K65" s="35"/>
      <c r="L65" s="34"/>
      <c r="M65" s="35" t="str">
        <f>+D50</f>
        <v>中国分ＬＷＦＣ</v>
      </c>
      <c r="N65" s="35"/>
      <c r="O65" s="34"/>
      <c r="P65" s="35" t="str">
        <f>+G50</f>
        <v>市川真間ＳＣ</v>
      </c>
      <c r="Q65" s="35"/>
      <c r="R65" s="34"/>
      <c r="S65" s="35" t="s">
        <v>28</v>
      </c>
      <c r="T65" s="35"/>
      <c r="U65" s="34"/>
    </row>
    <row r="66" spans="1:21" s="9" customFormat="1" ht="20.25" customHeight="1">
      <c r="A66" s="70" t="s">
        <v>40</v>
      </c>
      <c r="B66" s="34"/>
      <c r="C66" s="34"/>
      <c r="D66" s="35" t="str">
        <f>A53</f>
        <v>中国分LWFC</v>
      </c>
      <c r="E66" s="35"/>
      <c r="F66" s="36"/>
      <c r="G66" s="12"/>
      <c r="H66" s="12" t="s">
        <v>8</v>
      </c>
      <c r="I66" s="12"/>
      <c r="J66" s="35" t="str">
        <f>J50</f>
        <v>国分ＳＣ</v>
      </c>
      <c r="K66" s="35"/>
      <c r="L66" s="34"/>
      <c r="M66" s="35" t="str">
        <f>+G50</f>
        <v>市川真間ＳＣ</v>
      </c>
      <c r="N66" s="35"/>
      <c r="O66" s="34"/>
      <c r="P66" s="35" t="s">
        <v>28</v>
      </c>
      <c r="Q66" s="35"/>
      <c r="R66" s="34"/>
      <c r="S66" s="35" t="s">
        <v>29</v>
      </c>
      <c r="T66" s="35"/>
      <c r="U66" s="34"/>
    </row>
    <row r="67" ht="19.5" customHeight="1">
      <c r="A67" s="21" t="s">
        <v>41</v>
      </c>
    </row>
    <row r="68" ht="19.5" customHeight="1">
      <c r="A68" s="13"/>
    </row>
    <row r="69" spans="1:25" ht="24" customHeight="1">
      <c r="A69" s="46" t="s">
        <v>63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s="6" customFormat="1" ht="18.75" customHeight="1">
      <c r="A70" t="s">
        <v>10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6" customFormat="1" ht="18.75" customHeight="1">
      <c r="A71" t="s">
        <v>11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8.75" customHeight="1"/>
  </sheetData>
  <sheetProtection/>
  <mergeCells count="193">
    <mergeCell ref="G32:H33"/>
    <mergeCell ref="I32:I33"/>
    <mergeCell ref="G53:H54"/>
    <mergeCell ref="I53:I54"/>
    <mergeCell ref="D29:E30"/>
    <mergeCell ref="F29:F30"/>
    <mergeCell ref="J29:K30"/>
    <mergeCell ref="L29:L30"/>
    <mergeCell ref="D59:E60"/>
    <mergeCell ref="F59:F60"/>
    <mergeCell ref="G59:H60"/>
    <mergeCell ref="I59:I60"/>
    <mergeCell ref="D32:E33"/>
    <mergeCell ref="F32:F33"/>
    <mergeCell ref="D18:E19"/>
    <mergeCell ref="F18:F19"/>
    <mergeCell ref="G18:H19"/>
    <mergeCell ref="I18:I19"/>
    <mergeCell ref="G26:H27"/>
    <mergeCell ref="I26:I27"/>
    <mergeCell ref="D23:F25"/>
    <mergeCell ref="G23:I25"/>
    <mergeCell ref="L12:L13"/>
    <mergeCell ref="D15:E16"/>
    <mergeCell ref="F15:F16"/>
    <mergeCell ref="J15:K16"/>
    <mergeCell ref="L15:L16"/>
    <mergeCell ref="G15:I17"/>
    <mergeCell ref="G12:H13"/>
    <mergeCell ref="P66:R66"/>
    <mergeCell ref="S66:U66"/>
    <mergeCell ref="A66:C66"/>
    <mergeCell ref="D66:F66"/>
    <mergeCell ref="J66:L66"/>
    <mergeCell ref="M66:O66"/>
    <mergeCell ref="P65:R65"/>
    <mergeCell ref="I12:I13"/>
    <mergeCell ref="J12:K13"/>
    <mergeCell ref="S65:U65"/>
    <mergeCell ref="A64:C64"/>
    <mergeCell ref="D64:F64"/>
    <mergeCell ref="J64:L64"/>
    <mergeCell ref="A65:C65"/>
    <mergeCell ref="D65:F65"/>
    <mergeCell ref="J65:L65"/>
    <mergeCell ref="M65:O65"/>
    <mergeCell ref="M64:O64"/>
    <mergeCell ref="S63:U63"/>
    <mergeCell ref="M36:U36"/>
    <mergeCell ref="S64:U64"/>
    <mergeCell ref="A63:C63"/>
    <mergeCell ref="D63:L63"/>
    <mergeCell ref="M63:O63"/>
    <mergeCell ref="P63:R63"/>
    <mergeCell ref="M59:N61"/>
    <mergeCell ref="P64:R64"/>
    <mergeCell ref="A59:C61"/>
    <mergeCell ref="J59:L61"/>
    <mergeCell ref="Q56:R58"/>
    <mergeCell ref="S56:T58"/>
    <mergeCell ref="U56:V58"/>
    <mergeCell ref="O59:P61"/>
    <mergeCell ref="Q59:R61"/>
    <mergeCell ref="S59:T61"/>
    <mergeCell ref="U59:V61"/>
    <mergeCell ref="M56:N58"/>
    <mergeCell ref="O56:P58"/>
    <mergeCell ref="G56:I58"/>
    <mergeCell ref="D56:E57"/>
    <mergeCell ref="F56:F57"/>
    <mergeCell ref="J56:K57"/>
    <mergeCell ref="L56:L57"/>
    <mergeCell ref="U53:V55"/>
    <mergeCell ref="O53:P55"/>
    <mergeCell ref="Q53:R55"/>
    <mergeCell ref="S53:T55"/>
    <mergeCell ref="A53:C55"/>
    <mergeCell ref="D53:F55"/>
    <mergeCell ref="J53:K54"/>
    <mergeCell ref="L53:L54"/>
    <mergeCell ref="M53:N55"/>
    <mergeCell ref="Q50:R52"/>
    <mergeCell ref="M50:N52"/>
    <mergeCell ref="O50:P52"/>
    <mergeCell ref="A23:C25"/>
    <mergeCell ref="A32:C34"/>
    <mergeCell ref="D26:F28"/>
    <mergeCell ref="J32:L34"/>
    <mergeCell ref="J42:L42"/>
    <mergeCell ref="U50:V52"/>
    <mergeCell ref="S50:T52"/>
    <mergeCell ref="J23:L25"/>
    <mergeCell ref="J26:K27"/>
    <mergeCell ref="L26:L27"/>
    <mergeCell ref="A6:Y6"/>
    <mergeCell ref="S9:T11"/>
    <mergeCell ref="S15:T17"/>
    <mergeCell ref="A47:Y47"/>
    <mergeCell ref="A9:C11"/>
    <mergeCell ref="Q9:R11"/>
    <mergeCell ref="Q12:R14"/>
    <mergeCell ref="S12:T14"/>
    <mergeCell ref="A45:N45"/>
    <mergeCell ref="A12:C14"/>
    <mergeCell ref="J50:L52"/>
    <mergeCell ref="M32:N34"/>
    <mergeCell ref="M9:N11"/>
    <mergeCell ref="O29:P31"/>
    <mergeCell ref="Q23:R25"/>
    <mergeCell ref="A56:C58"/>
    <mergeCell ref="A50:C52"/>
    <mergeCell ref="G50:I52"/>
    <mergeCell ref="D50:F52"/>
    <mergeCell ref="D12:F14"/>
    <mergeCell ref="Q29:R31"/>
    <mergeCell ref="O23:P25"/>
    <mergeCell ref="O32:P34"/>
    <mergeCell ref="O26:P28"/>
    <mergeCell ref="U9:V11"/>
    <mergeCell ref="M42:O42"/>
    <mergeCell ref="Q15:R17"/>
    <mergeCell ref="M12:N14"/>
    <mergeCell ref="O12:P14"/>
    <mergeCell ref="O9:P11"/>
    <mergeCell ref="P42:R42"/>
    <mergeCell ref="M40:O40"/>
    <mergeCell ref="S40:U40"/>
    <mergeCell ref="S42:U42"/>
    <mergeCell ref="U32:V34"/>
    <mergeCell ref="M18:N20"/>
    <mergeCell ref="O18:P20"/>
    <mergeCell ref="S18:T20"/>
    <mergeCell ref="Q18:R20"/>
    <mergeCell ref="S32:T34"/>
    <mergeCell ref="P40:R40"/>
    <mergeCell ref="M38:O38"/>
    <mergeCell ref="M41:O41"/>
    <mergeCell ref="S41:U41"/>
    <mergeCell ref="A29:C31"/>
    <mergeCell ref="Q32:R34"/>
    <mergeCell ref="A36:C36"/>
    <mergeCell ref="D36:L36"/>
    <mergeCell ref="A38:C38"/>
    <mergeCell ref="P41:R41"/>
    <mergeCell ref="A26:C28"/>
    <mergeCell ref="M26:N28"/>
    <mergeCell ref="G29:I31"/>
    <mergeCell ref="M29:N31"/>
    <mergeCell ref="A4:N4"/>
    <mergeCell ref="U15:V17"/>
    <mergeCell ref="A18:C20"/>
    <mergeCell ref="J18:L20"/>
    <mergeCell ref="U12:V14"/>
    <mergeCell ref="A15:C17"/>
    <mergeCell ref="M15:N17"/>
    <mergeCell ref="O15:P17"/>
    <mergeCell ref="U18:V20"/>
    <mergeCell ref="P38:R38"/>
    <mergeCell ref="M23:N25"/>
    <mergeCell ref="S23:T25"/>
    <mergeCell ref="Q26:R28"/>
    <mergeCell ref="S26:T28"/>
    <mergeCell ref="S38:U38"/>
    <mergeCell ref="U29:V31"/>
    <mergeCell ref="A37:C37"/>
    <mergeCell ref="J38:L38"/>
    <mergeCell ref="A40:C40"/>
    <mergeCell ref="D41:F41"/>
    <mergeCell ref="J41:L41"/>
    <mergeCell ref="A41:C41"/>
    <mergeCell ref="D40:F40"/>
    <mergeCell ref="J40:L40"/>
    <mergeCell ref="A39:C39"/>
    <mergeCell ref="J37:L37"/>
    <mergeCell ref="D39:F39"/>
    <mergeCell ref="S37:U37"/>
    <mergeCell ref="S39:U39"/>
    <mergeCell ref="M37:O37"/>
    <mergeCell ref="P37:R37"/>
    <mergeCell ref="J39:L39"/>
    <mergeCell ref="M39:O39"/>
    <mergeCell ref="D37:F37"/>
    <mergeCell ref="P39:R39"/>
    <mergeCell ref="A42:C42"/>
    <mergeCell ref="D42:F42"/>
    <mergeCell ref="D9:F11"/>
    <mergeCell ref="G9:I11"/>
    <mergeCell ref="J9:L11"/>
    <mergeCell ref="A69:Y69"/>
    <mergeCell ref="U26:V28"/>
    <mergeCell ref="U23:V25"/>
    <mergeCell ref="S29:T31"/>
    <mergeCell ref="D38:F38"/>
  </mergeCells>
  <printOptions horizontalCentered="1"/>
  <pageMargins left="0.31" right="0.25" top="0.5905511811023623" bottom="0.3937007874015748" header="0.35433070866141736" footer="0.2362204724409449"/>
  <pageSetup fitToHeight="1" fitToWidth="1" horizontalDpi="300" verticalDpi="300" orientation="portrait" paperSize="9" scale="55" r:id="rId2"/>
  <headerFooter alignWithMargins="0">
    <oddHeader>&amp;R主管：中国分LWFC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Nagayama</dc:creator>
  <cp:keywords/>
  <dc:description/>
  <cp:lastModifiedBy>User</cp:lastModifiedBy>
  <cp:lastPrinted>2012-09-05T11:35:13Z</cp:lastPrinted>
  <dcterms:created xsi:type="dcterms:W3CDTF">2012-07-30T13:01:03Z</dcterms:created>
  <dcterms:modified xsi:type="dcterms:W3CDTF">2014-05-25T16:28:44Z</dcterms:modified>
  <cp:category/>
  <cp:version/>
  <cp:contentType/>
  <cp:contentStatus/>
</cp:coreProperties>
</file>